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public_debt\Share\Data_for_Webpage\3. Hashvetvutyunner_yev_vijakagrutyun\3.5 Karavarutyan partqi gcov katarvac gorcarnutyunner\2024\I_half\"/>
    </mc:Choice>
  </mc:AlternateContent>
  <bookViews>
    <workbookView xWindow="0" yWindow="0" windowWidth="28800" windowHeight="11730" tabRatio="910"/>
  </bookViews>
  <sheets>
    <sheet name="Արտաքին վարկերի սպասարկում" sheetId="7" r:id="rId1"/>
    <sheet name="Արտաքին_վարկերից_մասհանումներ" sheetId="6" r:id="rId2"/>
    <sheet name="Արտարժ պարտատոմսերի սպասարկում" sheetId="3" r:id="rId3"/>
    <sheet name="Գանձապ_պարտատոմսերի_տեղաբաշխում" sheetId="4" r:id="rId4"/>
    <sheet name="Գանձապ_պարտատոմսերի_սպասարկում" sheetId="5" r:id="rId5"/>
  </sheets>
  <definedNames>
    <definedName name="print">#REF!</definedName>
    <definedName name="_xlnm.Print_Area" localSheetId="2">#REF!</definedName>
    <definedName name="_xlnm.Print_Area" localSheetId="4">#REF!</definedName>
    <definedName name="_xlnm.Print_Area" localSheetId="3">#REF!</definedName>
    <definedName name="_xlnm.Print_Area">#REF!</definedName>
    <definedName name="vlom" localSheetId="2">#REF!</definedName>
    <definedName name="vlom" localSheetId="4">#REF!</definedName>
    <definedName name="vlom" localSheetId="3">#REF!</definedName>
    <definedName name="vlom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3" l="1"/>
  <c r="C11" i="3"/>
  <c r="G129" i="7"/>
  <c r="A264" i="7"/>
  <c r="A265" i="7" s="1"/>
  <c r="G262" i="7"/>
  <c r="F262" i="7"/>
  <c r="E262" i="7"/>
  <c r="D262" i="7"/>
  <c r="G260" i="7"/>
  <c r="F260" i="7"/>
  <c r="E260" i="7"/>
  <c r="D260" i="7"/>
  <c r="G258" i="7"/>
  <c r="F258" i="7"/>
  <c r="E258" i="7"/>
  <c r="D258" i="7"/>
  <c r="G256" i="7"/>
  <c r="F256" i="7"/>
  <c r="E256" i="7"/>
  <c r="D256" i="7"/>
  <c r="G254" i="7"/>
  <c r="F254" i="7"/>
  <c r="E254" i="7"/>
  <c r="D254" i="7"/>
  <c r="G252" i="7"/>
  <c r="F252" i="7"/>
  <c r="E252" i="7"/>
  <c r="D252" i="7"/>
  <c r="A250" i="7"/>
  <c r="A251" i="7" s="1"/>
  <c r="G248" i="7"/>
  <c r="F248" i="7"/>
  <c r="E248" i="7"/>
  <c r="D248" i="7"/>
  <c r="A246" i="7"/>
  <c r="A247" i="7" s="1"/>
  <c r="G244" i="7"/>
  <c r="F244" i="7"/>
  <c r="E244" i="7"/>
  <c r="D244" i="7"/>
  <c r="A240" i="7"/>
  <c r="A241" i="7" s="1"/>
  <c r="A242" i="7" s="1"/>
  <c r="A243" i="7" s="1"/>
  <c r="G238" i="7"/>
  <c r="F238" i="7"/>
  <c r="E238" i="7"/>
  <c r="D238" i="7"/>
  <c r="A236" i="7"/>
  <c r="A237" i="7" s="1"/>
  <c r="G234" i="7"/>
  <c r="F234" i="7"/>
  <c r="E234" i="7"/>
  <c r="D234" i="7"/>
  <c r="A213" i="7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G211" i="7"/>
  <c r="G209" i="7" s="1"/>
  <c r="F211" i="7"/>
  <c r="E211" i="7"/>
  <c r="E209" i="7" s="1"/>
  <c r="D211" i="7"/>
  <c r="A207" i="7"/>
  <c r="A208" i="7" s="1"/>
  <c r="G205" i="7"/>
  <c r="F205" i="7"/>
  <c r="E205" i="7"/>
  <c r="D205" i="7"/>
  <c r="A204" i="7"/>
  <c r="A201" i="7"/>
  <c r="G199" i="7"/>
  <c r="F199" i="7"/>
  <c r="E199" i="7"/>
  <c r="D199" i="7"/>
  <c r="G176" i="7"/>
  <c r="F176" i="7"/>
  <c r="E176" i="7"/>
  <c r="D176" i="7"/>
  <c r="A172" i="7"/>
  <c r="A173" i="7" s="1"/>
  <c r="A174" i="7" s="1"/>
  <c r="A175" i="7" s="1"/>
  <c r="A171" i="7"/>
  <c r="G169" i="7"/>
  <c r="F169" i="7"/>
  <c r="E169" i="7"/>
  <c r="D169" i="7"/>
  <c r="A164" i="7"/>
  <c r="A165" i="7" s="1"/>
  <c r="A166" i="7" s="1"/>
  <c r="A167" i="7" s="1"/>
  <c r="A168" i="7" s="1"/>
  <c r="A163" i="7"/>
  <c r="G161" i="7"/>
  <c r="F161" i="7"/>
  <c r="E161" i="7"/>
  <c r="D161" i="7"/>
  <c r="A131" i="7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F129" i="7"/>
  <c r="E129" i="7"/>
  <c r="D129" i="7"/>
  <c r="A117" i="7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G115" i="7"/>
  <c r="F115" i="7"/>
  <c r="E115" i="7"/>
  <c r="D115" i="7"/>
  <c r="A50" i="7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G48" i="7"/>
  <c r="F48" i="7"/>
  <c r="E48" i="7"/>
  <c r="D48" i="7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G10" i="7"/>
  <c r="F10" i="7"/>
  <c r="F8" i="7" s="1"/>
  <c r="E10" i="7"/>
  <c r="D10" i="7"/>
  <c r="D8" i="7" s="1"/>
  <c r="D209" i="7" l="1"/>
  <c r="F209" i="7"/>
  <c r="D266" i="7"/>
  <c r="F266" i="7"/>
  <c r="E8" i="7"/>
  <c r="G8" i="7"/>
  <c r="E266" i="7"/>
  <c r="G266" i="7"/>
  <c r="F31" i="4" l="1"/>
  <c r="E31" i="4"/>
  <c r="F18" i="4"/>
  <c r="E18" i="4"/>
  <c r="F13" i="4"/>
  <c r="E13" i="4"/>
  <c r="F7" i="4"/>
  <c r="F50" i="4" s="1"/>
  <c r="E7" i="4"/>
  <c r="E50" i="4" s="1"/>
  <c r="E7" i="5"/>
  <c r="F7" i="5"/>
  <c r="F36" i="5" l="1"/>
  <c r="E36" i="5"/>
  <c r="F29" i="5"/>
  <c r="E29" i="5"/>
  <c r="F20" i="5"/>
  <c r="E20" i="5"/>
  <c r="G31" i="5"/>
  <c r="G32" i="5"/>
  <c r="G33" i="5"/>
  <c r="G34" i="5"/>
  <c r="G35" i="5"/>
  <c r="G30" i="5"/>
  <c r="G22" i="5"/>
  <c r="G23" i="5"/>
  <c r="G24" i="5"/>
  <c r="G25" i="5"/>
  <c r="G26" i="5"/>
  <c r="G27" i="5"/>
  <c r="G28" i="5"/>
  <c r="G21" i="5"/>
  <c r="G9" i="5"/>
  <c r="G10" i="5"/>
  <c r="G11" i="5"/>
  <c r="G12" i="5"/>
  <c r="G13" i="5"/>
  <c r="G14" i="5"/>
  <c r="G15" i="5"/>
  <c r="G16" i="5"/>
  <c r="G17" i="5"/>
  <c r="G18" i="5"/>
  <c r="G19" i="5"/>
  <c r="G8" i="5"/>
  <c r="G7" i="5" s="1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37" i="5"/>
  <c r="G20" i="5" l="1"/>
  <c r="G36" i="5"/>
  <c r="G29" i="5"/>
  <c r="H9" i="3"/>
  <c r="H10" i="3"/>
  <c r="H11" i="3" s="1"/>
  <c r="H8" i="3"/>
  <c r="G9" i="3"/>
  <c r="G10" i="3"/>
  <c r="G11" i="3" s="1"/>
  <c r="G8" i="3"/>
  <c r="F97" i="5" l="1"/>
  <c r="E97" i="5"/>
  <c r="G97" i="5" l="1"/>
</calcChain>
</file>

<file path=xl/sharedStrings.xml><?xml version="1.0" encoding="utf-8"?>
<sst xmlns="http://schemas.openxmlformats.org/spreadsheetml/2006/main" count="963" uniqueCount="433">
  <si>
    <t>ՀԱՇՎԵՏՎՈՒԹՅՈՒՆ</t>
  </si>
  <si>
    <t>No</t>
  </si>
  <si>
    <t>Վարկատու</t>
  </si>
  <si>
    <t xml:space="preserve">Վարկային ծրագիր  </t>
  </si>
  <si>
    <t>Տոկոսավճար</t>
  </si>
  <si>
    <t xml:space="preserve"> Հիմնական գումարի մարում </t>
  </si>
  <si>
    <t xml:space="preserve">ԱՄՆ դոլար </t>
  </si>
  <si>
    <t xml:space="preserve"> հազ. դրամ </t>
  </si>
  <si>
    <t xml:space="preserve"> ԱՄՆ դոլար </t>
  </si>
  <si>
    <t>Միջազգային կազմակերպություններ</t>
  </si>
  <si>
    <t>այդ թվում՝</t>
  </si>
  <si>
    <t>I</t>
  </si>
  <si>
    <t>Վերակառուցման և Զարգացման Միջազգային Բանկ</t>
  </si>
  <si>
    <t>ՎԶՄԲ</t>
  </si>
  <si>
    <t>Կենսական նշանակության ճանապարհների բարելավման ծրագրի լրացուցիչ ֆինանսավորում</t>
  </si>
  <si>
    <t>Ոռոգման համակարգի հրատապ վերականգնման ծրագիր</t>
  </si>
  <si>
    <t>Սոցիալական ներդրումների հիմնադրամի III ծրագրի II լրացուցիչ ֆինանսավորում</t>
  </si>
  <si>
    <t>Սոցիալական պաշտպանության վարչարարության ծրագրի լրացուցիչ ֆինանսավորում</t>
  </si>
  <si>
    <t>Պետական կառավարման համակարգի արդիականացման II ծրագիր</t>
  </si>
  <si>
    <t>Կենսական նշանակության ճանապարհների բարելավման ծրագրի երկրորդ լրացուցիչ ֆինանսավորում</t>
  </si>
  <si>
    <t>Էլեկտրոնային հանրության և մրցունակության բարելավման ծրագիր</t>
  </si>
  <si>
    <t>Զարգացման քաղաքականության գործողությունների II վարկ</t>
  </si>
  <si>
    <t>Առողջապահական համակարգի արդիականացման II ծրագրի լրացուցիչ ֆինանսավորում</t>
  </si>
  <si>
    <t>Էլեկտրամատակարարման հուսալիության ծրագիր</t>
  </si>
  <si>
    <t>Ոռոգման համակարգի հրատապ վերականգնման ծրագրի լրացուցիչ ֆինանսավորում</t>
  </si>
  <si>
    <t>Զարգացման քաղաքականության գործողությունների III վարկ</t>
  </si>
  <si>
    <t>Համայնքային ջրամատակարարման ծրագիր</t>
  </si>
  <si>
    <t>Կենսական նշանակության ճանապարհների ցանցի բարելավման ծրագիր</t>
  </si>
  <si>
    <t>Ոռոգման համակարգի բարելավման ծրագիր</t>
  </si>
  <si>
    <t>Զարգացման քաղաքականության I վարկ</t>
  </si>
  <si>
    <t>Կրթության բարելավման ծրագիր</t>
  </si>
  <si>
    <t>Համայնքների գյուղատնտեսական ռեսուրսների կառավարման և մրցունակության II ծրագիր</t>
  </si>
  <si>
    <t>Էլեկտրաէներգիայի մատակարարման հուսալիության ծրագրի լրացուցիչ ֆինանսավորում</t>
  </si>
  <si>
    <t>Առևտրի խթանման և որակի ենթակառուցվածքների ծրագիր</t>
  </si>
  <si>
    <t>Զարգացման քաղաքականության II վարկ</t>
  </si>
  <si>
    <t>Սոցիալական ներդրումների և տեղական զարգացման ծրագիր</t>
  </si>
  <si>
    <t>Էլեկտրահաղորդման ցանցի բարելավման ծրագիր</t>
  </si>
  <si>
    <t>Կենսական նշանակության ճանապարհների ցանցի բարելավման ծրագրի լրացուցիչ ֆինանսավորում</t>
  </si>
  <si>
    <t>Պետական կառավարման համակարգի արդիականացման III ծրագիր</t>
  </si>
  <si>
    <t>Զարգացման քաղաքականության III վարկ</t>
  </si>
  <si>
    <t>Տեղական տնտեսության և ենթակառուցվածքների զարգացման ծրագիր</t>
  </si>
  <si>
    <t>Էներգետիկ համակարգի ֆինանսական առողջացման ծրագիր</t>
  </si>
  <si>
    <t>Զարգացման քաղաքականության IV վարկ</t>
  </si>
  <si>
    <t>Ոռոգման համակարգի բարելավման ծրագրի լրացուցիչ ֆինանսավորում</t>
  </si>
  <si>
    <t>Կենսական նշանակության ճանապարհների ցանցի բարելավման ծրագրի II լրացուցիչ ֆինանսավորում</t>
  </si>
  <si>
    <t>Տնտեսական, հարկաբյուջետային և պետական հատվածի կառավարման զարգացման քաղաքականության վարկ</t>
  </si>
  <si>
    <t>Սոցիալական ներդրումների և տեղական զարգացման ծրագրի լրացուցիչ ֆինանսավորում</t>
  </si>
  <si>
    <t>Հիվանդությունների կանխարգելում և վերահսկում» ծրագրի լրացուցիչ ֆինանսավորում</t>
  </si>
  <si>
    <t>II</t>
  </si>
  <si>
    <t>Զարգացման Միջազգային Ընկերակցություն</t>
  </si>
  <si>
    <t>ԶՄԸ</t>
  </si>
  <si>
    <t xml:space="preserve">Աղետի գոտու վերականգնման վարկ </t>
  </si>
  <si>
    <t xml:space="preserve">Էներգահամակարգի պահպանման վարկ </t>
  </si>
  <si>
    <t>Ոռոգման համակարգի վերականգնման ծրագիր</t>
  </si>
  <si>
    <t>Վերականգնողական վարկ</t>
  </si>
  <si>
    <t>Մայրուղիների վերականգնման I ծրագիր</t>
  </si>
  <si>
    <t>Մայրուղիների վերականգնման II ծրագիր</t>
  </si>
  <si>
    <t>Սոցիալական ներդրումների հիմնադրամի ծրագիր</t>
  </si>
  <si>
    <t>Կառուցվածքային բարեփոխումների I վարկ</t>
  </si>
  <si>
    <t>Կառուցվածքային բարեփոխումների տեխնիկական օգնության I վարկ</t>
  </si>
  <si>
    <t>Ձեռնարկությունների զարգացման ծրագիր</t>
  </si>
  <si>
    <t>Առողջապահության ֆինանսավորման և առողջ. առաջնային պահպանման ծրագիր</t>
  </si>
  <si>
    <t>Կառուցվածքային բարեփոխումների II վարկ</t>
  </si>
  <si>
    <t>Կառուցվածքային բարեփոխումների տեխնիկական օգնության II վարկ</t>
  </si>
  <si>
    <t>Կրթության ֆինանսավորման և կառավարման բարեփոխումների ծրագիր</t>
  </si>
  <si>
    <t>Գյուղատնտեսության բարեփոխումների աջակցման ծրագիր</t>
  </si>
  <si>
    <t>Գյուղատնտեսության բարեփոխումների աջակցման ծրագրի լրացուցիչ ֆինանսավորում</t>
  </si>
  <si>
    <t>Համայնքային զարգացման ծրագիր</t>
  </si>
  <si>
    <t>Անշարժ գույքի գրանցման ծրագիր</t>
  </si>
  <si>
    <t>Կառուցվածքային բարեփոխումների III վարկ</t>
  </si>
  <si>
    <t xml:space="preserve">Էլեկտրաէներգիայի հաղորդման և բաշխման համակարգերի վարկ </t>
  </si>
  <si>
    <t>Ոռոգման պատվարների անվտանգության ծրագիր</t>
  </si>
  <si>
    <t>Սոցիալական ներդրումների հիմնադրամի II ծրագիր</t>
  </si>
  <si>
    <t>Տրանսպորտի ծրագիր</t>
  </si>
  <si>
    <t>Դատաիրավական բարեփոխումների ծրագիր</t>
  </si>
  <si>
    <t>Կառուցվածքային բարեփոխումների IV վարկ</t>
  </si>
  <si>
    <t>Ոռոգման համակարգի զարգացման ծրագիր</t>
  </si>
  <si>
    <t>Ոռոգման համակարգի զարգացման ծրագրի լրացուցիչ ֆինանսավորում</t>
  </si>
  <si>
    <t>Ձեռնարկությունների ինկուբատորի ծրագիր</t>
  </si>
  <si>
    <t>Օտարերկրյա ներդրումների և արտահանման խթանման ծրագիր</t>
  </si>
  <si>
    <t>Բնական պաշարների կառավարման և չքավորության նվազեցման ծրագիր</t>
  </si>
  <si>
    <t>Կառուցվածքային բարեփոխումների V վարկ</t>
  </si>
  <si>
    <t>Կրթության որակի և համապատասխանության ծրագիր</t>
  </si>
  <si>
    <t>Պետական կառավարման համակարգի արդիականացման ծրագիր</t>
  </si>
  <si>
    <t>Համայնքային ջրամատակարարման և ջրահեռացման ծրագիր</t>
  </si>
  <si>
    <t>Առողջապահական համակարգի արդիականացման ծրագիր</t>
  </si>
  <si>
    <t>Սոցիալական պաշտպանության վարչարարության ծրագիր</t>
  </si>
  <si>
    <t>Ոռոգման պատվարների անվտանգության II ծրագիր</t>
  </si>
  <si>
    <t>Աղքատության կրճատման աջակցման I վարկ</t>
  </si>
  <si>
    <t>Երևանի ջրամատակարարման և ջրահեռացման ծրագիր</t>
  </si>
  <si>
    <t>Գյուղական ձեռնարկությունների և փոքրածավալ առևտրային գյուղատնտեսության զարգացման ծրագիր</t>
  </si>
  <si>
    <t>Քաղաքային ջեռուցման ծրագիր</t>
  </si>
  <si>
    <t>Աղքատության կրճատման աջակցման II վարկ</t>
  </si>
  <si>
    <t>Վերականգնվող էներգիայի ծրագիր</t>
  </si>
  <si>
    <t>Թռչնագրիպին հակազդելու ծրագիր</t>
  </si>
  <si>
    <t>Սոցիալական ներդրումների հիմնադրամի III ծրագիր</t>
  </si>
  <si>
    <t>Դատաիրավական բարեփոխումների II ծրագիր</t>
  </si>
  <si>
    <t>Աղքատության կրճատման աջակցման III վարկ</t>
  </si>
  <si>
    <t>Առողջապահական համակարգի արդիականացման II ծրագիր</t>
  </si>
  <si>
    <t>Աղքատության կրճատման աջակցման IV վարկ</t>
  </si>
  <si>
    <t>Համայնքային ջրամատակարարման և ջրահեռացման ծրագրի լրացուցիչ ֆինանսավորում</t>
  </si>
  <si>
    <t>Գյուղական ձեռնարկությունների և փոքրածավալ առևտրային գյուղատնտեսության զարգացման ծրագրի լրացուցիչ ֆինանսավորում</t>
  </si>
  <si>
    <t>Սոցիալական ներդրումների հիմնադրամի III ծրագրի լրացուցիչ ֆինանսավորում</t>
  </si>
  <si>
    <t>Կենսական նշանակության ճանապարհների բարելավման ծրագիր</t>
  </si>
  <si>
    <t>Կրթության որակի և համապատասխանության II ծրագիր</t>
  </si>
  <si>
    <t>Զարգացման քաղաքականության գործողությունների I վարկ</t>
  </si>
  <si>
    <t>Համայնքների գյուղատնտեսական ռեսուրսների կառավարման և մրցունակության ծրագիր</t>
  </si>
  <si>
    <t>Սոցիալական ներդրումների հիմնադրամի III ծրագրի III լրացուցիչ ֆինանսավորում</t>
  </si>
  <si>
    <t>Հարկային վարչարարության արդիականացման ծրագիր</t>
  </si>
  <si>
    <t>Հիվանդությունների կանխարգելման և վերահսկման ծրագիր</t>
  </si>
  <si>
    <t>Սոցիալական պաշտպանության վարչարարության II ծրագիր</t>
  </si>
  <si>
    <t>Համայնքների գյուղատնտեսական ռեսուրսների կառավարման և մրցունակության II ծրագիր (մասնաբաժին II)</t>
  </si>
  <si>
    <t>Համայնքների գյուղատնտեսական ռեսուրսների կառավարման և մրցունակության II ծրագիր (մասնաբաժին I)</t>
  </si>
  <si>
    <t>III</t>
  </si>
  <si>
    <t>Վերակառուցման և Զարգացման  Եվրոպական Բանկ</t>
  </si>
  <si>
    <t>ՎԶԵԲ</t>
  </si>
  <si>
    <t>Երևանի մետրոպոլիտենի վերականգնման ծրագիր</t>
  </si>
  <si>
    <t>Հայաստանի փոքր համայնքների ջրային ծրագիր</t>
  </si>
  <si>
    <t>Երևանի մետրոպոլիտենի վերականգնման II ծրագիր</t>
  </si>
  <si>
    <t>Երևանի ջրամատակարարման բարելավման ծրագիր</t>
  </si>
  <si>
    <t>Հյուսիսային սահմանակետերի արդիականացման ծրագիր</t>
  </si>
  <si>
    <t>Երևանի կոշտ թափոնների ծրագիր (I մասնաբաժին)</t>
  </si>
  <si>
    <t>Երևանի կոշտ թափոնների ծրագիր (II մասնաբաժին)</t>
  </si>
  <si>
    <t>Երևանի փողոցների լուսավորության ծրագիր</t>
  </si>
  <si>
    <t>Գյումրու քաղաքային ճանապարհների ծրագիր</t>
  </si>
  <si>
    <t>Կոտայքի և Գեղարքունիքի մարզերում տարածաշրջանային աղբավայրի ստեղծման ծրագիր (մասնաբաժին Ա)</t>
  </si>
  <si>
    <t>Կոտայքի և Գեղարքունիքի մարզերում տարածաշրջանային աղբավայրի ստեղծման ծրագիր (մասնաբաժին Բ)</t>
  </si>
  <si>
    <t>Մեղրիի սահմանային անցակետի ծրագիր</t>
  </si>
  <si>
    <t>IV</t>
  </si>
  <si>
    <t>Եվրոպական Ներդրումային Բանկ</t>
  </si>
  <si>
    <t>ԵՆԲ</t>
  </si>
  <si>
    <t>Երևանի մետրոպոլիտենի վերականգնման ծրագիր - I մասնաբաժին</t>
  </si>
  <si>
    <t>Երևանի մետրոպոլիտենի վերականգնման ծրագիր - II մասնաբաժին</t>
  </si>
  <si>
    <t>Հայաստանի փոքր համայնքների ջրային ծրագիր - I մասնաբաժին</t>
  </si>
  <si>
    <t>Հայաստանի փոքր համայնքների ջրային ծրագիր - II մասնաբաժին</t>
  </si>
  <si>
    <t>Հայաստանի փոքր համայնքների ջրային ծրագիր - III մասնաբաժին</t>
  </si>
  <si>
    <t>Սահմանային անցակետերի և ենթակառուցվածքների արդիականացման ծրագիր - I մասնաբաժին</t>
  </si>
  <si>
    <t>Սահմանային անցակետերի և ենթակառուցվածքների արդիականացման ծրագիր - II մասնաբաժին</t>
  </si>
  <si>
    <t>Սահմանային անցակետերի և ենթակառուցվածքների արդիականացման ծրագիր - III մասնաբաժին</t>
  </si>
  <si>
    <t>Սահմանային անցակետերի և ենթակառուցվածքների արդիականացման ծրագիր - IV մասնաբաժին</t>
  </si>
  <si>
    <t>Սահմանային անցակետերի և ենթակառուցվածքների արդիականացման ծրագիր - V մասնաբաժին</t>
  </si>
  <si>
    <t>Սահմանային անցակետերի և ենթակառուցվածքների արդիականացման ծրագիր - VI մասնաբաժին</t>
  </si>
  <si>
    <t>Հայաստանի Մ6 միջպետական ճանապարհի շինարարության ծրագիր - I մասնաբաժին</t>
  </si>
  <si>
    <t>Հայաստանի Մ6 միջպետական ճանապարհի շինարարության ծրագիր - II մասնաբաժին</t>
  </si>
  <si>
    <t>Հայաստանի Մ6 միջպետական ճանապարհի շինարարության ծրագիր - III մասնաբաժին</t>
  </si>
  <si>
    <t>Երևանի մետրոպոլիտենի վերականգնման II ծրագիր - I մասնաբաժին</t>
  </si>
  <si>
    <t>Երևանի մետրոպոլիտենի վերականգնման II ծրագիր - այլ մասնաբաժիններ</t>
  </si>
  <si>
    <t>Երևանի ջրամատակարարման բարելավման ծրագիր - I մասնաբաժին</t>
  </si>
  <si>
    <t>Երևանի ջրամատակարարման բարելավման ծրագիր - այլ մասնաբաժիններ</t>
  </si>
  <si>
    <t>Հյուսիս-հարավ ճանապարհային միջանցք - I մասնաբաժին</t>
  </si>
  <si>
    <t>Հյուսիս-հարավ ճանապարհային միջանցք - II մասնաբաժին</t>
  </si>
  <si>
    <t>Հյուսիս-հարավ ճանապարհային միջանցք - III մասնաբաժին</t>
  </si>
  <si>
    <t>Հյուսիս-հարավ ճանապարհային միջանցք - այլ մասնաբաժիններ</t>
  </si>
  <si>
    <t>Կովկասյան էլեկտրահաղորդման ցանցի ծրագիր</t>
  </si>
  <si>
    <t>Երևանի կոշտ թափոնների I ծրագիր</t>
  </si>
  <si>
    <t>V</t>
  </si>
  <si>
    <t>Գյուղ. Զարգացման Միջազգային Հիմնադրամ</t>
  </si>
  <si>
    <t>ԳԶՄՀ</t>
  </si>
  <si>
    <t>Հյուսիս-արևմտյան շրջաններում գյուղատնտեսական ծառայությունների աջակցման ծրագիր</t>
  </si>
  <si>
    <t>Գյուղատնտեսական ծառայությունների ծրագիր</t>
  </si>
  <si>
    <t>Գյուղական տարածքների տնտեսական զարգացման ծրագիր</t>
  </si>
  <si>
    <t>Շուկայական հնարավորություններ ֆերմերներին</t>
  </si>
  <si>
    <t>Գյուղական կարողությունների ստեղծում</t>
  </si>
  <si>
    <t xml:space="preserve">Ենթակառուցվածքների և գյուղական ֆինանսավորման աջակցման ծրագիր </t>
  </si>
  <si>
    <t>VI</t>
  </si>
  <si>
    <t>ՕՊԵԿ-ի Միջազգային Զարգացման Հիմնադրամ</t>
  </si>
  <si>
    <t>ՕՄԶՀ</t>
  </si>
  <si>
    <t>Արտադրական ենթակառուցվածքների վերականգնման ծրագիր</t>
  </si>
  <si>
    <t>Ենթակառուցվածքների և գյուղական ֆինանսավորման աջակցման ծրագիր</t>
  </si>
  <si>
    <t>VII</t>
  </si>
  <si>
    <t>Ասիական Զարգացման Բանկ</t>
  </si>
  <si>
    <t>ԱԶԲ</t>
  </si>
  <si>
    <t>Գյուղական ճանապարհահատվածի ծրագիր</t>
  </si>
  <si>
    <t>Ջրամատակարարման և ջրահեռացման սեկտորի ծրագիր</t>
  </si>
  <si>
    <t>Գյուղական ճանապարհահատվածի լրացուցիչ ծրագիր</t>
  </si>
  <si>
    <t>Ճգնաժամի հաղթահարման աջակցության I վարկ</t>
  </si>
  <si>
    <t>Ճգնաժամի հաղթահարման աջակցության II վարկ</t>
  </si>
  <si>
    <t>Հյուսիս-հարավ ճանապարհային միջանցքի ներդրումային ծրագիր - ծրագիր I</t>
  </si>
  <si>
    <t>Հյուսիս-հարավ ճանապարհային միջանցքի ներդրումային ծրագիր - ծրագիր II</t>
  </si>
  <si>
    <t>Քաղաքային կայուն զարգացման ներդրումային ծրագիր - ծրագիր I</t>
  </si>
  <si>
    <t>Ջրամատակարարման և ջրահեռացման սեկտորի ծրագրի լրացուցիչ ֆինանսավորում</t>
  </si>
  <si>
    <t>Կանանց ձեռներեցության աջակցման սեկտորի զարգացման ծրագիր</t>
  </si>
  <si>
    <t>Ենթակառուցվածքների կայունության օժանդակության ծրագիր</t>
  </si>
  <si>
    <t>Քաղաքային կայուն զարգացման ներդրումային ծրագիր - ծրագիր II</t>
  </si>
  <si>
    <t>Ենթակառուցվածքների կայունության օժանդակության ծրագիր, փուլ 2</t>
  </si>
  <si>
    <t>Հանրային արդյունավետության և ֆինանսական շուկաների ծրագիր - ենթածրագիր I</t>
  </si>
  <si>
    <t>Հանրային արդյունավետության և ֆինանսական շուկաների ծրագիր - ենթածրագիր II</t>
  </si>
  <si>
    <t>Հանրային արդյունավետության և ֆինանսական շուկաների II ծրագիր</t>
  </si>
  <si>
    <t>Մարդկային ներուժի զարգացման ընդլայնման ծրագիր</t>
  </si>
  <si>
    <t>VIII</t>
  </si>
  <si>
    <t>Արժույթի Միջազգային Հիմնադրամ</t>
  </si>
  <si>
    <t>ԱՄՀ</t>
  </si>
  <si>
    <t>Stand By Arrangement 2020</t>
  </si>
  <si>
    <t>Stand By Arrangement 2022</t>
  </si>
  <si>
    <t>IX</t>
  </si>
  <si>
    <t>Եվրամիություն</t>
  </si>
  <si>
    <t>ԵՄ</t>
  </si>
  <si>
    <t>Մակրոֆինանսական աջակցության վարկ (I մասնաբաժին)</t>
  </si>
  <si>
    <t>Մակրոֆինանսական աջակցության վարկ (II մասնաբաժին)</t>
  </si>
  <si>
    <t>X</t>
  </si>
  <si>
    <t>Եվրասիական Զարգացման Բանկ (Կայունացման և Զարգացման Եվրասիական Հիմնադրամի կառավարիչ)</t>
  </si>
  <si>
    <t>ԵԶԲ (ԿԶԵՀ)</t>
  </si>
  <si>
    <t>Հյուսիս-հարավ ճանապարհային միջանցքի ծրագիր - ծրագիր IV</t>
  </si>
  <si>
    <t>Ոռոգման համակարգի արդիականացման ծրագիր</t>
  </si>
  <si>
    <t>Ֆինանսական վարկ</t>
  </si>
  <si>
    <t>Օտարերկրյա պետություններ</t>
  </si>
  <si>
    <t>Գերմանիա (KfW)</t>
  </si>
  <si>
    <t>Գերմանիա (ՎՎԲ)</t>
  </si>
  <si>
    <t>Սևան-Հրազդան կասկադի վերակառուցման վարկ (I մասնաբաժին)</t>
  </si>
  <si>
    <t>Սևան-Հրազդան կասկադի վերակառուցման վարկ (II մասնաբաժին)</t>
  </si>
  <si>
    <t>Բարձր լարման ցանցերի համակարգերի վերանորոգման ծրագիր (I մասնաբաժին)</t>
  </si>
  <si>
    <t>Բարձր լարման ցանցերի համակարգերի վերանորոգման ծրագիր (II մասնաբաժին)</t>
  </si>
  <si>
    <t>Համայնքային ենթակառուցվածքների զարգացման I ծրագրի I փուլ - Արմավիրի մարզի ջրամատակարարման և ջրահեռացման ենթակառուցվածք</t>
  </si>
  <si>
    <t>Համայնքային ենթակառուցվածքների զարգացման I ծրագրի II փուլ - Արմավիրի մարզի ջրամատակարարման և ջրահեռացման ենթակառուցվածք</t>
  </si>
  <si>
    <t>Համայնքային ենթակառուցվածքների զարգացման II ծրագրի I փուլ - Լոռու և Շիրակի մարզերի ջրամատակարարման և ջրահեռացման ենթակառուցվածք</t>
  </si>
  <si>
    <t>Համայնքային ենթակառուցվածքների զարգացման II ծրագրի II փուլ - Լոռու և Շիրակի մարզերի ջրամատակարարման և ջրահեռացման ենթակառուցվածք</t>
  </si>
  <si>
    <t>Համայնքային ենթակառուցվածքների զարգացման II ծրագրի III փուլ - Լոռու, Շիրակի և Արմավիրի մարզերի ջրամատակարարման և ջրահեռացման ենթակառուցվածք</t>
  </si>
  <si>
    <t>Ավանդների հատուցումը երաշխավորող հիմնադրամ</t>
  </si>
  <si>
    <t>Գյումրի II ենթակայանի վերականգնման ծրագիր (I մասնաբաժին)</t>
  </si>
  <si>
    <t>Գյումրի II ենթակայանի վերականգնման ծրագիր (II մասնաբաժին)</t>
  </si>
  <si>
    <t>Հիդրոէլեկտրակայանների Որոտան կասկադի վերականգնման I ծրագիր (I մասնաբաժին)</t>
  </si>
  <si>
    <t>Հիդրոէլեկտրակայանների Որոտան կասկադի վերականգնման I ծրագիր (II մասնաբաժին)</t>
  </si>
  <si>
    <t>Հիդրոէլեկտրակայանների Որոտան կասկադի վերականգնման II ծրագիր</t>
  </si>
  <si>
    <t>Կովկասյան էլեկտրահաղորդման ցանց I ծրագիր (ծրագրի 1-ին փուլ) - I մասնաբաժին</t>
  </si>
  <si>
    <t>Կովկասյան էլեկտրահաղորդման ցանց I ծրագիր (ծրագրի 1-ին փուլ) - II մասնաբաժին</t>
  </si>
  <si>
    <t>Կովկասյան էլեկտրահաղորդման ցանց III ծրագիր (ծրագրի 2-րդ փուլ)</t>
  </si>
  <si>
    <t>Ախուրյան գետի ջրային ռեսուրսների ինտեգրված կառավարման ծրագիր, I փուլ</t>
  </si>
  <si>
    <t>Ախուրյան գետի ջրային ռեսուրսների ինտեգրված կառավարման ծրագիր, II փուլ</t>
  </si>
  <si>
    <t>Շրջակա միջավայրի պահպանության ծրագրի ներքո բյուջետային աջակցության վարկ</t>
  </si>
  <si>
    <t>Քաղաքականության վրա հիմնված բազմաոլորտային վարկ (բյուջետային աջակցություն)</t>
  </si>
  <si>
    <t>Ռուսաստանի Դաշնություն</t>
  </si>
  <si>
    <t>Հայկական ատոմակայանի վերականգնման ծրագիր</t>
  </si>
  <si>
    <t>Ռազմական նշանակության արտադրանքի մատակարարումների ֆինանսավորման I ծրագիր</t>
  </si>
  <si>
    <t>Ռազմական նշանակության արտադրանքի մատակարարումների ֆինանսավորման II ծրագիր</t>
  </si>
  <si>
    <t xml:space="preserve">Ֆրանսիա </t>
  </si>
  <si>
    <t>Ֆրանսիա</t>
  </si>
  <si>
    <t>ՀԱԷԿ-ի վառելիքի չոր պահպանման համակարգի վարկ</t>
  </si>
  <si>
    <t>Երևանի ջրամատակարարման և ջրահեռացման բարելավման ծրագիր</t>
  </si>
  <si>
    <t>Վեդու ջրամբարի կառուցման ծրագիր</t>
  </si>
  <si>
    <t>Բյուջետային աջակցության վարկ (Զարգացման քաղաքականության IV վարկի համաֆինանսավորում)</t>
  </si>
  <si>
    <t>Ամերիկայի Միացյալ Նահանգներ</t>
  </si>
  <si>
    <t>ԱՄՆ</t>
  </si>
  <si>
    <t>15 մլն ԱՄՆ դոլար (1995)</t>
  </si>
  <si>
    <t>15 մլն ԱՄՆ դոլար (1996)</t>
  </si>
  <si>
    <t>15 մլն ԱՄՆ դոլար (1997)</t>
  </si>
  <si>
    <t>Ճապոնիա (JICA)</t>
  </si>
  <si>
    <t>Ճապոնիա</t>
  </si>
  <si>
    <t>Էլեկտրաէներգիայի հաղորդման գծերի ծրագիր (I մասնաբաժին)</t>
  </si>
  <si>
    <t>Էլեկտրաէներգիայի հաղորդման գծերի ծրագիր (II մասնաբաժին)</t>
  </si>
  <si>
    <t>Երևանի համակցված շոգեգազային ցիկլով էներգաբլոկի ծրագիր</t>
  </si>
  <si>
    <t>Աբու-Դաբիի Զարգացման Հիմնադրամ</t>
  </si>
  <si>
    <t>Արփա-Սևան թունելի վերականգնման ծրագիր</t>
  </si>
  <si>
    <t>Չինաստանի Արտահանման-Ներմուծման Բանկ</t>
  </si>
  <si>
    <t>Մաքսային զննման տեխնոլոգիաների և սարքավորումների արդիականացման ծրագիր</t>
  </si>
  <si>
    <t>Առևտրային բանկեր</t>
  </si>
  <si>
    <t>ԿԲՍ Բանկ (Բելգիա)</t>
  </si>
  <si>
    <t>Ցիկլոտրոնի ծրագիր</t>
  </si>
  <si>
    <t>Ռայֆայզն Բանկ (Ավստրիա)</t>
  </si>
  <si>
    <t>Ալ. Սպենդիարյանի անվան օպերայի և բալետի ազգային ակադեմիական թատրոնի և Արամ Խաչատրյան համերգասրահների տեխնիկական վերազինման ծրագիր</t>
  </si>
  <si>
    <t>Էռստե Բանկ (Ավստրիա)</t>
  </si>
  <si>
    <t>Արամ Խաչատրյանի անվան ֆիլհարմոնիկ համերգասրահի վերակառուցման ծրագիր (կանխավճար)</t>
  </si>
  <si>
    <t>Արամ Խաչատրյանի անվան ֆիլհարմոնիկ համերգասրահի վերակառուցման ծրագիր</t>
  </si>
  <si>
    <t>Գաբրիել Սունդուկյանի անվան ազգային թատրոնի վերանորոգման ծրագիր</t>
  </si>
  <si>
    <t>ԸՆԴԱՄԵՆԸ</t>
  </si>
  <si>
    <t xml:space="preserve"> Մարում / հետգնում</t>
  </si>
  <si>
    <t>2025թ. մարման ենթակա պետական արտարժութային պարտատոմսեր</t>
  </si>
  <si>
    <t>2029թ. մարման ենթակա պետական արտարժութային պարտատոմսեր</t>
  </si>
  <si>
    <t>2031թ. մարման ենթակա պետական արտարժութային պարտատոմսեր</t>
  </si>
  <si>
    <t>Պետական արտարժութային պարտատոմսեր</t>
  </si>
  <si>
    <t>Տոկոսավճարներ (արժեկտրոն և այլ վճարներ)</t>
  </si>
  <si>
    <t>Ընդամենը վճարումներ</t>
  </si>
  <si>
    <t>հազ. դրամ</t>
  </si>
  <si>
    <t>Պարտատոմսի տեսակ և ԱՄՏԾ</t>
  </si>
  <si>
    <t>Տեղաբաշխում</t>
  </si>
  <si>
    <t>Տեղաբաշխումից մուտք</t>
  </si>
  <si>
    <t>Երկարաժամկետ արժեկտրոնային պարտատոմսեր</t>
  </si>
  <si>
    <t>AMGB</t>
  </si>
  <si>
    <t>11</t>
  </si>
  <si>
    <t>Միջնաժամկետ արժեկտրոնային պարտատոմսեր</t>
  </si>
  <si>
    <t>AMGN</t>
  </si>
  <si>
    <t>60</t>
  </si>
  <si>
    <t>36</t>
  </si>
  <si>
    <t>Կարճաժամկետ պարտատոմսեր</t>
  </si>
  <si>
    <t>AMGT</t>
  </si>
  <si>
    <t>Խնայողական արժեկտրոնային պարտատոմսեր</t>
  </si>
  <si>
    <t>AMGS</t>
  </si>
  <si>
    <t>02</t>
  </si>
  <si>
    <t>042246</t>
  </si>
  <si>
    <t>183248</t>
  </si>
  <si>
    <t>28C241</t>
  </si>
  <si>
    <t>042257</t>
  </si>
  <si>
    <t>183259</t>
  </si>
  <si>
    <t>Մարում / հետգնում</t>
  </si>
  <si>
    <t>20</t>
  </si>
  <si>
    <t>072287</t>
  </si>
  <si>
    <t>172327</t>
  </si>
  <si>
    <t>30</t>
  </si>
  <si>
    <t>163472</t>
  </si>
  <si>
    <t>04</t>
  </si>
  <si>
    <t>08</t>
  </si>
  <si>
    <t>08A247</t>
  </si>
  <si>
    <t>164242</t>
  </si>
  <si>
    <t>167245</t>
  </si>
  <si>
    <t>191245</t>
  </si>
  <si>
    <t>12</t>
  </si>
  <si>
    <t>16B248</t>
  </si>
  <si>
    <t>016244</t>
  </si>
  <si>
    <t>019248</t>
  </si>
  <si>
    <t>053247</t>
  </si>
  <si>
    <t>Վարկատու / վարկային ծրագիր</t>
  </si>
  <si>
    <t xml:space="preserve"> ԱՄՆ դոլար</t>
  </si>
  <si>
    <t>Միջազգային կազմակերպությունների գծով</t>
  </si>
  <si>
    <t>այդ թվում`</t>
  </si>
  <si>
    <t>Վերակառուցման և Զարգացման Եվրոպական Բանկ</t>
  </si>
  <si>
    <t>Հայաստան-Վրաստան սահմանային տարածաշրջանային ճանապարհի (Մ6 Վանաձոր-Բագրատաշեն) բարելավման ծրագիր</t>
  </si>
  <si>
    <t>Հյուսիս-հարավ ճանապարհային միջանցքի ներդրումային ծրագիր - ծրագիր III</t>
  </si>
  <si>
    <t>29A332</t>
  </si>
  <si>
    <t>294276</t>
  </si>
  <si>
    <t>294251</t>
  </si>
  <si>
    <t>151249</t>
  </si>
  <si>
    <t>052249</t>
  </si>
  <si>
    <t>043248</t>
  </si>
  <si>
    <t>24B259</t>
  </si>
  <si>
    <t>29C247</t>
  </si>
  <si>
    <t>29C256</t>
  </si>
  <si>
    <t>212249</t>
  </si>
  <si>
    <t>212252</t>
  </si>
  <si>
    <t>212264</t>
  </si>
  <si>
    <t>303246</t>
  </si>
  <si>
    <t>303261</t>
  </si>
  <si>
    <t>035240</t>
  </si>
  <si>
    <t>035251</t>
  </si>
  <si>
    <t>076244</t>
  </si>
  <si>
    <t>076255</t>
  </si>
  <si>
    <t>197248</t>
  </si>
  <si>
    <t>197259</t>
  </si>
  <si>
    <t>019244</t>
  </si>
  <si>
    <t>019255</t>
  </si>
  <si>
    <t>18A244</t>
  </si>
  <si>
    <t>18A253</t>
  </si>
  <si>
    <t>24B240</t>
  </si>
  <si>
    <t>Պետական կառավարման համակարգի արդիականացման IV ծրագիր</t>
  </si>
  <si>
    <t>Օտարերկրյա պետությունների գծով</t>
  </si>
  <si>
    <t>Կրթության բարելավման ծրագրի լրացուցիչ ֆինանսավորում</t>
  </si>
  <si>
    <t>Երևանի ավտոբուսների ծրագիր</t>
  </si>
  <si>
    <t>Երևանի մետրոպոլիտենի վերականգնման II ծրագիր - II մասնաբաժին</t>
  </si>
  <si>
    <t>Ջրային հատվածի համայնքային ենթակառուցվածքների ծրագիր - I մասնաբաժին</t>
  </si>
  <si>
    <t>Ջրային հատվածի համայնքային ենթակառուցվածքների ծրագիր - II մասնաբաժին</t>
  </si>
  <si>
    <t>Ջրային հատվածի համայնքային ենթակառուցվածքների ծրագիր - այլ մասնաբաժիններ</t>
  </si>
  <si>
    <t>Էլեկտրահաղորդման ցանցի վերակառուցման ծրագիր</t>
  </si>
  <si>
    <t>Սեյսմիկ անվտանգության բարելավման ծրագիր</t>
  </si>
  <si>
    <t>Բյուջետային աջակցության վարկ (Հարկաբյուջետային կայունության եւ ֆինանսական շուկաների զարգացման ծրագրի համաֆինանսավորում)</t>
  </si>
  <si>
    <t>31</t>
  </si>
  <si>
    <t>29A504</t>
  </si>
  <si>
    <t>29A522</t>
  </si>
  <si>
    <t>294284</t>
  </si>
  <si>
    <t>294269</t>
  </si>
  <si>
    <t>014249</t>
  </si>
  <si>
    <t>135242</t>
  </si>
  <si>
    <t>036242</t>
  </si>
  <si>
    <t>303259</t>
  </si>
  <si>
    <t>115244</t>
  </si>
  <si>
    <t>115257</t>
  </si>
  <si>
    <t>30C230</t>
  </si>
  <si>
    <t>306249</t>
  </si>
  <si>
    <t>306264</t>
  </si>
  <si>
    <t>294244</t>
  </si>
  <si>
    <t>294243</t>
  </si>
  <si>
    <t>294250</t>
  </si>
  <si>
    <t>294268</t>
  </si>
  <si>
    <t>29A250</t>
  </si>
  <si>
    <t>29A276</t>
  </si>
  <si>
    <t>29A292</t>
  </si>
  <si>
    <t>29A316</t>
  </si>
  <si>
    <t>29A366</t>
  </si>
  <si>
    <t>29A374</t>
  </si>
  <si>
    <t>Կանաչ, դիմակայուն և ներառական զարգացման քաղաքականության վարկ</t>
  </si>
  <si>
    <t>Հյուսիս-հարավ ճանապարհային միջանցք - IV մասնաբաժին</t>
  </si>
  <si>
    <t xml:space="preserve">*համաձայն Ասիական Զարգացման Բանկի կողմից սահմանված ընթացակարգի, Հայաստանի Հանրապետության և Ասիական Զարգացման Բանկի միջև ստորագրված վերոհիշյալ վարկային համաձայնագրերի գծով վճարման ենթակա տոկոսավճարների չափով նվազեցվել է ծրագրերի իրականացման ընթացքում վճարվելիք տոկոսավճարները ֆինանսավորելու համար վարկային համաձայնագրով սահմանված համապատասխան ծախսային կատեգորիայի գումարը (փոխարկումը կատարվել է հիմք ընդունելով գանձման օրվա դրությամբ արժութային շուկայում ձևավորված ԱՄՆ դոլար/ՀՀ դրամ միջին փոխարժեքները):    </t>
  </si>
  <si>
    <t>2024 թվականի հունվար-հունիս ամիսների ընթացքում ՀՀ պետական գանձապետական պարտատոմսերի տեղաբաշխումների և տեղաբաշխումներից մուտքերի վերաբերյալ</t>
  </si>
  <si>
    <t xml:space="preserve">2024 թվականի հունվար-հունիս ամիսների ընթացքում ՀՀ պետական բյուջեից պետական գանձապետական պարտատոմսերի մարման/հետգնման և սպասարկման գծով կատարված վճարումների վերաբերյալ </t>
  </si>
  <si>
    <t>115269</t>
  </si>
  <si>
    <t>306252</t>
  </si>
  <si>
    <t>222240</t>
  </si>
  <si>
    <t>228245</t>
  </si>
  <si>
    <t>228258</t>
  </si>
  <si>
    <t>228260</t>
  </si>
  <si>
    <t>283242</t>
  </si>
  <si>
    <t>289247</t>
  </si>
  <si>
    <t>289250</t>
  </si>
  <si>
    <t>289262</t>
  </si>
  <si>
    <t>075242</t>
  </si>
  <si>
    <t>07B244</t>
  </si>
  <si>
    <t>07B252</t>
  </si>
  <si>
    <t>07B262</t>
  </si>
  <si>
    <t>266247</t>
  </si>
  <si>
    <t>26C242</t>
  </si>
  <si>
    <t>26C250</t>
  </si>
  <si>
    <t>26C260</t>
  </si>
  <si>
    <t>098244</t>
  </si>
  <si>
    <t>092252</t>
  </si>
  <si>
    <t>092266</t>
  </si>
  <si>
    <t>092278</t>
  </si>
  <si>
    <t>294277</t>
  </si>
  <si>
    <t>294292</t>
  </si>
  <si>
    <t>032258</t>
  </si>
  <si>
    <t>033256</t>
  </si>
  <si>
    <t>313252</t>
  </si>
  <si>
    <t>055259</t>
  </si>
  <si>
    <t>128247</t>
  </si>
  <si>
    <t>029247</t>
  </si>
  <si>
    <t>309243</t>
  </si>
  <si>
    <t>04B248</t>
  </si>
  <si>
    <t>131258</t>
  </si>
  <si>
    <t>02C240</t>
  </si>
  <si>
    <t>026250</t>
  </si>
  <si>
    <t>02A241</t>
  </si>
  <si>
    <t>024255</t>
  </si>
  <si>
    <t>024269</t>
  </si>
  <si>
    <t>024271</t>
  </si>
  <si>
    <t>24B243</t>
  </si>
  <si>
    <t>245256</t>
  </si>
  <si>
    <t>245260</t>
  </si>
  <si>
    <t>245272</t>
  </si>
  <si>
    <t>2024 թվականի առաջին կիսամյակի ընթացքում միջազգային կազմակերպությունների, օտարերկրյա պետությունների և առևտրային բանկերի կողմից ՀՀ կառավարությանը տրամադրված վարկերի գծով կատարված մասհանումների վերաբերյալ</t>
  </si>
  <si>
    <t>Սեյսմիկ անվտանգության բարելավման ծրագրի լրացուցիչ ֆինանսավորում</t>
  </si>
  <si>
    <t>Երևանի ջրամատակարարման բարելավման ծրագիր - II մասնաբաժին</t>
  </si>
  <si>
    <t>Ջրային հատվածի համայնքային ենթակառուցվածքների ծրագիր - III մասնաբաժին</t>
  </si>
  <si>
    <t>2024 թվականի առաջին կիսամյակի ընթացքում ՀՀ պետական բյուջեից միջազգային կազմակերպությունների, օտարերկրյա պետությունների և առևտրային բանկերի կողմից ՀՀ կառավարությանը տրամադրված վարկերի մարման և սպասարկման վերաբերյալ</t>
  </si>
  <si>
    <t>Հյուսիս-հարավ ճանապարհային միջանցք - V մասնաբաժին</t>
  </si>
  <si>
    <t>Կանաչ, դիմակայուն և ներառական զարգացման ծրագիր</t>
  </si>
  <si>
    <t>Հարկաբյուջետային կայունության և ֆինանսական շուկայի զարգացման ծրագիր - ենթածրագիր 1</t>
  </si>
  <si>
    <t xml:space="preserve">2024 թվականի առաջին կիսամյակի ընթացքում ՀՀ պետական բյուջեից պետական արտարժութային պարտատոմսերի մարման (հետգնման) և սպասարկման գծով կատարված վճարումների վերաբերյալ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</si>
</sst>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_-[$$-409]* #,##0.00_ ;_-[$$-409]* \-#,##0.00\ ;_-[$$-409]* &quot;-&quot;??_ ;_-@_ "/>
    <numFmt numFmtId="166" formatCode="_-* #,##0.00_-;\-* #,##0.00_-;_-* &quot;-&quot;??_-;_-@_-"/>
    <numFmt numFmtId="167" formatCode="General_)"/>
    <numFmt numFmtId="168" formatCode="_(* #,##0.0_);_(* \(#,##0.0\);_(* &quot;-&quot;??_);_(@_)"/>
    <numFmt numFmtId="169" formatCode="_(&quot;$&quot;* #,##0.0_);_(&quot;$&quot;* \(#,##0.0\);_(&quot;$&quot;* &quot;-&quot;??_);_(@_)"/>
    <numFmt numFmtId="170" formatCode="_([$$-409]* #,##0.00_);_([$$-409]* \(#,##0.00\);_([$$-409]* &quot;-&quot;??_);_(@_)"/>
    <numFmt numFmtId="171" formatCode="_(* #,##0.0_);_(* \(#,##0.0\);_(* &quot;-&quot;?_);_(@_)"/>
    <numFmt numFmtId="172" formatCode="_-[$$-409]* #,##0.0_ ;_-[$$-409]* \-#,##0.0\ ;_-[$$-409]* &quot;-&quot;??_ ;_-@_ "/>
    <numFmt numFmtId="173" formatCode="_([$$-409]* #,##0.0_);_([$$-409]* \(#,##0.0\);_([$$-409]* &quot;-&quot;?_);_(@_)"/>
  </numFmts>
  <fonts count="7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GHEA Grapalat"/>
      <family val="3"/>
    </font>
    <font>
      <i/>
      <sz val="10"/>
      <name val="GHEA Grapalat"/>
      <family val="3"/>
    </font>
    <font>
      <sz val="10"/>
      <name val="Arial"/>
      <family val="2"/>
    </font>
    <font>
      <b/>
      <sz val="12"/>
      <name val="GHEA Grapalat"/>
      <family val="3"/>
    </font>
    <font>
      <i/>
      <sz val="12"/>
      <name val="GHEA Grapalat"/>
      <family val="3"/>
    </font>
    <font>
      <i/>
      <sz val="10"/>
      <color indexed="8"/>
      <name val="GHEA Grapalat"/>
      <family val="3"/>
    </font>
    <font>
      <b/>
      <i/>
      <sz val="10"/>
      <name val="GHEA Grapalat"/>
      <family val="3"/>
    </font>
    <font>
      <sz val="10"/>
      <color rgb="FFFF0000"/>
      <name val="GHEA Grapalat"/>
      <family val="3"/>
    </font>
    <font>
      <b/>
      <sz val="10"/>
      <name val="GHEA Grapalat"/>
      <family val="3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8"/>
      <name val="Calibri"/>
      <family val="2"/>
    </font>
    <font>
      <sz val="10"/>
      <name val="Arial Armenian"/>
      <family val="2"/>
    </font>
    <font>
      <sz val="10"/>
      <name val="Times Armenian"/>
      <family val="1"/>
    </font>
    <font>
      <sz val="11"/>
      <color theme="1"/>
      <name val="GHEA Grapalat"/>
      <family val="2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family val="2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2"/>
      <name val="Times Armenian"/>
      <family val="1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6"/>
      <name val="GHEA Grapalat"/>
      <family val="3"/>
    </font>
    <font>
      <sz val="8"/>
      <name val="Arial Armenian"/>
      <family val="2"/>
    </font>
    <font>
      <i/>
      <sz val="9"/>
      <color rgb="FFFF0000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i/>
      <sz val="11"/>
      <name val="GHEA Grapalat"/>
      <family val="3"/>
    </font>
    <font>
      <sz val="12"/>
      <name val="GHEA Grapalat"/>
      <family val="3"/>
    </font>
    <font>
      <sz val="10"/>
      <name val="Arial"/>
    </font>
    <font>
      <sz val="10"/>
      <color theme="1"/>
      <name val="GHEA Grapalat"/>
      <family val="3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2">
    <xf numFmtId="0" fontId="0" fillId="0" borderId="0"/>
    <xf numFmtId="0" fontId="20" fillId="0" borderId="0"/>
    <xf numFmtId="43" fontId="20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39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29" fillId="4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4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44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0" fillId="45" borderId="0" applyNumberFormat="0" applyBorder="0" applyAlignment="0" applyProtection="0"/>
    <xf numFmtId="0" fontId="30" fillId="41" borderId="0" applyNumberFormat="0" applyBorder="0" applyAlignment="0" applyProtection="0"/>
    <xf numFmtId="0" fontId="30" fillId="39" borderId="0" applyNumberFormat="0" applyBorder="0" applyAlignment="0" applyProtection="0"/>
    <xf numFmtId="0" fontId="30" fillId="43" borderId="0" applyNumberFormat="0" applyBorder="0" applyAlignment="0" applyProtection="0"/>
    <xf numFmtId="0" fontId="30" fillId="46" borderId="0" applyNumberFormat="0" applyBorder="0" applyAlignment="0" applyProtection="0"/>
    <xf numFmtId="0" fontId="30" fillId="4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43" fontId="3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5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38" fontId="37" fillId="0" borderId="0"/>
    <xf numFmtId="38" fontId="38" fillId="0" borderId="0"/>
    <xf numFmtId="38" fontId="39" fillId="0" borderId="0"/>
    <xf numFmtId="38" fontId="40" fillId="0" borderId="0"/>
    <xf numFmtId="0" fontId="41" fillId="0" borderId="0"/>
    <xf numFmtId="0" fontId="41" fillId="0" borderId="0"/>
    <xf numFmtId="0" fontId="42" fillId="0" borderId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43" fillId="0" borderId="0"/>
    <xf numFmtId="0" fontId="32" fillId="0" borderId="0"/>
    <xf numFmtId="0" fontId="35" fillId="0" borderId="0"/>
    <xf numFmtId="0" fontId="33" fillId="0" borderId="0"/>
    <xf numFmtId="0" fontId="20" fillId="0" borderId="0"/>
    <xf numFmtId="0" fontId="20" fillId="0" borderId="0"/>
    <xf numFmtId="0" fontId="32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0" fillId="0" borderId="0"/>
    <xf numFmtId="0" fontId="44" fillId="0" borderId="0"/>
    <xf numFmtId="0" fontId="32" fillId="0" borderId="0"/>
    <xf numFmtId="0" fontId="32" fillId="0" borderId="0"/>
    <xf numFmtId="0" fontId="45" fillId="0" borderId="0"/>
    <xf numFmtId="0" fontId="20" fillId="0" borderId="0"/>
    <xf numFmtId="0" fontId="2" fillId="0" borderId="0"/>
    <xf numFmtId="0" fontId="32" fillId="0" borderId="0"/>
    <xf numFmtId="0" fontId="32" fillId="0" borderId="0"/>
    <xf numFmtId="0" fontId="2" fillId="0" borderId="0"/>
    <xf numFmtId="0" fontId="20" fillId="0" borderId="0">
      <alignment shrinkToFit="1"/>
    </xf>
    <xf numFmtId="0" fontId="2" fillId="0" borderId="0"/>
    <xf numFmtId="0" fontId="32" fillId="0" borderId="0"/>
    <xf numFmtId="0" fontId="3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shrinkToFit="1"/>
    </xf>
    <xf numFmtId="0" fontId="20" fillId="0" borderId="0"/>
    <xf numFmtId="0" fontId="20" fillId="0" borderId="0">
      <alignment shrinkToFit="1"/>
    </xf>
    <xf numFmtId="0" fontId="20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46" fillId="0" borderId="0"/>
    <xf numFmtId="0" fontId="47" fillId="0" borderId="0"/>
    <xf numFmtId="0" fontId="46" fillId="0" borderId="0"/>
    <xf numFmtId="0" fontId="20" fillId="0" borderId="0"/>
    <xf numFmtId="0" fontId="33" fillId="0" borderId="0"/>
    <xf numFmtId="0" fontId="32" fillId="0" borderId="0"/>
    <xf numFmtId="0" fontId="32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0" fillId="0" borderId="0"/>
    <xf numFmtId="0" fontId="20" fillId="0" borderId="0"/>
    <xf numFmtId="0" fontId="31" fillId="0" borderId="0"/>
    <xf numFmtId="0" fontId="31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45" fillId="0" borderId="0"/>
    <xf numFmtId="0" fontId="35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32" fillId="0" borderId="0"/>
    <xf numFmtId="0" fontId="20" fillId="0" borderId="0"/>
    <xf numFmtId="0" fontId="34" fillId="0" borderId="0"/>
    <xf numFmtId="0" fontId="34" fillId="0" borderId="0"/>
    <xf numFmtId="0" fontId="35" fillId="0" borderId="0"/>
    <xf numFmtId="0" fontId="32" fillId="0" borderId="0"/>
    <xf numFmtId="0" fontId="2" fillId="0" borderId="0"/>
    <xf numFmtId="0" fontId="32" fillId="0" borderId="0"/>
    <xf numFmtId="0" fontId="45" fillId="0" borderId="0"/>
    <xf numFmtId="0" fontId="32" fillId="0" borderId="0"/>
    <xf numFmtId="0" fontId="31" fillId="0" borderId="0"/>
    <xf numFmtId="0" fontId="31" fillId="0" borderId="0"/>
    <xf numFmtId="0" fontId="2" fillId="0" borderId="0"/>
    <xf numFmtId="0" fontId="35" fillId="0" borderId="0"/>
    <xf numFmtId="0" fontId="2" fillId="0" borderId="0"/>
    <xf numFmtId="0" fontId="2" fillId="0" borderId="0"/>
    <xf numFmtId="0" fontId="35" fillId="0" borderId="0"/>
    <xf numFmtId="0" fontId="2" fillId="8" borderId="8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2" fillId="8" borderId="8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31" fillId="8" borderId="8" applyNumberFormat="0" applyFon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9" fontId="3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/>
    <xf numFmtId="0" fontId="49" fillId="0" borderId="0"/>
    <xf numFmtId="0" fontId="27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0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43" borderId="0" applyNumberFormat="0" applyBorder="0" applyAlignment="0" applyProtection="0"/>
    <xf numFmtId="0" fontId="30" fillId="46" borderId="0" applyNumberFormat="0" applyBorder="0" applyAlignment="0" applyProtection="0"/>
    <xf numFmtId="0" fontId="30" fillId="50" borderId="0" applyNumberFormat="0" applyBorder="0" applyAlignment="0" applyProtection="0"/>
    <xf numFmtId="167" fontId="50" fillId="0" borderId="23">
      <protection locked="0"/>
    </xf>
    <xf numFmtId="0" fontId="51" fillId="38" borderId="24" applyNumberFormat="0" applyAlignment="0" applyProtection="0"/>
    <xf numFmtId="0" fontId="52" fillId="51" borderId="25" applyNumberFormat="0" applyAlignment="0" applyProtection="0"/>
    <xf numFmtId="0" fontId="53" fillId="51" borderId="24" applyNumberFormat="0" applyAlignment="0" applyProtection="0"/>
    <xf numFmtId="0" fontId="54" fillId="0" borderId="26" applyNumberFormat="0" applyFill="0" applyAlignment="0" applyProtection="0"/>
    <xf numFmtId="0" fontId="55" fillId="0" borderId="27" applyNumberFormat="0" applyFill="0" applyAlignment="0" applyProtection="0"/>
    <xf numFmtId="0" fontId="56" fillId="0" borderId="28" applyNumberFormat="0" applyFill="0" applyAlignment="0" applyProtection="0"/>
    <xf numFmtId="0" fontId="56" fillId="0" borderId="0" applyNumberFormat="0" applyFill="0" applyBorder="0" applyAlignment="0" applyProtection="0"/>
    <xf numFmtId="167" fontId="57" fillId="52" borderId="23"/>
    <xf numFmtId="0" fontId="58" fillId="0" borderId="29" applyNumberFormat="0" applyFill="0" applyAlignment="0" applyProtection="0"/>
    <xf numFmtId="0" fontId="59" fillId="53" borderId="30" applyNumberFormat="0" applyAlignment="0" applyProtection="0"/>
    <xf numFmtId="0" fontId="60" fillId="0" borderId="0" applyNumberFormat="0" applyFill="0" applyBorder="0" applyAlignment="0" applyProtection="0"/>
    <xf numFmtId="0" fontId="61" fillId="54" borderId="0" applyNumberFormat="0" applyBorder="0" applyAlignment="0" applyProtection="0"/>
    <xf numFmtId="0" fontId="20" fillId="0" borderId="0"/>
    <xf numFmtId="0" fontId="31" fillId="0" borderId="0"/>
    <xf numFmtId="0" fontId="31" fillId="0" borderId="0"/>
    <xf numFmtId="0" fontId="62" fillId="34" borderId="0" applyNumberFormat="0" applyBorder="0" applyAlignment="0" applyProtection="0"/>
    <xf numFmtId="0" fontId="63" fillId="0" borderId="0" applyNumberFormat="0" applyFill="0" applyBorder="0" applyAlignment="0" applyProtection="0"/>
    <xf numFmtId="0" fontId="35" fillId="55" borderId="31" applyNumberFormat="0" applyFont="0" applyAlignment="0" applyProtection="0"/>
    <xf numFmtId="0" fontId="64" fillId="0" borderId="32" applyNumberFormat="0" applyFill="0" applyAlignment="0" applyProtection="0"/>
    <xf numFmtId="0" fontId="65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66" fillId="35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44" fontId="20" fillId="0" borderId="0" applyFont="0" applyFill="0" applyBorder="0" applyAlignment="0" applyProtection="0"/>
    <xf numFmtId="0" fontId="68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43" fontId="74" fillId="0" borderId="0" applyFont="0" applyFill="0" applyBorder="0" applyAlignment="0" applyProtection="0"/>
    <xf numFmtId="0" fontId="1" fillId="0" borderId="0"/>
  </cellStyleXfs>
  <cellXfs count="213">
    <xf numFmtId="0" fontId="0" fillId="0" borderId="0" xfId="0"/>
    <xf numFmtId="0" fontId="18" fillId="0" borderId="0" xfId="0" applyFont="1"/>
    <xf numFmtId="0" fontId="18" fillId="0" borderId="0" xfId="1" applyFont="1" applyAlignment="1">
      <alignment vertical="center"/>
    </xf>
    <xf numFmtId="0" fontId="18" fillId="0" borderId="0" xfId="1" applyFont="1"/>
    <xf numFmtId="0" fontId="18" fillId="0" borderId="15" xfId="1" applyFont="1" applyBorder="1" applyAlignment="1">
      <alignment horizontal="center" vertical="center"/>
    </xf>
    <xf numFmtId="43" fontId="25" fillId="0" borderId="0" xfId="2" applyFont="1" applyFill="1" applyBorder="1"/>
    <xf numFmtId="0" fontId="18" fillId="0" borderId="0" xfId="1" applyFont="1" applyAlignment="1">
      <alignment vertical="center" wrapText="1"/>
    </xf>
    <xf numFmtId="43" fontId="23" fillId="56" borderId="14" xfId="2" applyFont="1" applyFill="1" applyBorder="1" applyAlignment="1">
      <alignment horizontal="center" vertical="center" wrapText="1"/>
    </xf>
    <xf numFmtId="43" fontId="23" fillId="56" borderId="14" xfId="2" applyFont="1" applyFill="1" applyBorder="1" applyAlignment="1">
      <alignment horizontal="center" vertical="center"/>
    </xf>
    <xf numFmtId="43" fontId="23" fillId="56" borderId="33" xfId="2" applyFont="1" applyFill="1" applyBorder="1" applyAlignment="1">
      <alignment horizontal="center" vertical="center"/>
    </xf>
    <xf numFmtId="168" fontId="24" fillId="56" borderId="22" xfId="2" applyNumberFormat="1" applyFont="1" applyFill="1" applyBorder="1" applyAlignment="1">
      <alignment horizontal="center" vertical="center"/>
    </xf>
    <xf numFmtId="43" fontId="23" fillId="57" borderId="16" xfId="2" applyFont="1" applyFill="1" applyBorder="1" applyAlignment="1">
      <alignment horizontal="center" vertical="center"/>
    </xf>
    <xf numFmtId="43" fontId="23" fillId="57" borderId="16" xfId="2" applyFont="1" applyFill="1" applyBorder="1" applyAlignment="1">
      <alignment horizontal="center" vertical="center" wrapText="1"/>
    </xf>
    <xf numFmtId="0" fontId="24" fillId="57" borderId="15" xfId="1" applyFont="1" applyFill="1" applyBorder="1" applyAlignment="1">
      <alignment horizontal="center" vertical="center"/>
    </xf>
    <xf numFmtId="170" fontId="25" fillId="0" borderId="0" xfId="2" applyNumberFormat="1" applyFont="1" applyFill="1" applyBorder="1"/>
    <xf numFmtId="164" fontId="25" fillId="0" borderId="0" xfId="2" applyNumberFormat="1" applyFont="1" applyFill="1" applyBorder="1"/>
    <xf numFmtId="0" fontId="69" fillId="0" borderId="0" xfId="1" applyFont="1"/>
    <xf numFmtId="0" fontId="25" fillId="0" borderId="0" xfId="1" applyFont="1"/>
    <xf numFmtId="171" fontId="18" fillId="0" borderId="0" xfId="2" applyNumberFormat="1" applyFont="1" applyFill="1" applyBorder="1" applyAlignment="1">
      <alignment vertical="center"/>
    </xf>
    <xf numFmtId="0" fontId="67" fillId="0" borderId="0" xfId="1" applyFont="1" applyAlignment="1">
      <alignment vertical="center"/>
    </xf>
    <xf numFmtId="43" fontId="18" fillId="0" borderId="16" xfId="266" applyNumberFormat="1" applyFont="1" applyFill="1" applyBorder="1" applyAlignment="1">
      <alignment horizontal="left" vertical="center" wrapText="1" indent="1"/>
    </xf>
    <xf numFmtId="44" fontId="18" fillId="0" borderId="16" xfId="266" applyFont="1" applyFill="1" applyBorder="1" applyAlignment="1">
      <alignment horizontal="left" vertical="center" wrapText="1" indent="1"/>
    </xf>
    <xf numFmtId="0" fontId="18" fillId="0" borderId="16" xfId="1" applyFont="1" applyBorder="1" applyAlignment="1">
      <alignment horizontal="left" vertical="center" wrapText="1" indent="1"/>
    </xf>
    <xf numFmtId="43" fontId="18" fillId="0" borderId="17" xfId="266" applyNumberFormat="1" applyFont="1" applyFill="1" applyBorder="1" applyAlignment="1">
      <alignment horizontal="left" vertical="center" wrapText="1" indent="1"/>
    </xf>
    <xf numFmtId="43" fontId="23" fillId="57" borderId="17" xfId="2" applyFont="1" applyFill="1" applyBorder="1" applyAlignment="1">
      <alignment horizontal="center" vertical="center"/>
    </xf>
    <xf numFmtId="43" fontId="18" fillId="0" borderId="0" xfId="2" applyFont="1" applyFill="1" applyBorder="1"/>
    <xf numFmtId="0" fontId="22" fillId="0" borderId="0" xfId="350" applyFont="1" applyAlignment="1">
      <alignment horizontal="center" vertical="center" wrapText="1"/>
    </xf>
    <xf numFmtId="169" fontId="24" fillId="56" borderId="21" xfId="266" applyNumberFormat="1" applyFont="1" applyFill="1" applyBorder="1" applyAlignment="1">
      <alignment horizontal="center" vertical="center"/>
    </xf>
    <xf numFmtId="168" fontId="24" fillId="56" borderId="21" xfId="2" applyNumberFormat="1" applyFont="1" applyFill="1" applyBorder="1" applyAlignment="1">
      <alignment horizontal="center" vertical="center"/>
    </xf>
    <xf numFmtId="170" fontId="18" fillId="0" borderId="0" xfId="2" applyNumberFormat="1" applyFont="1" applyFill="1" applyBorder="1"/>
    <xf numFmtId="0" fontId="21" fillId="0" borderId="0" xfId="350" applyFont="1" applyAlignment="1">
      <alignment horizontal="center" vertical="center"/>
    </xf>
    <xf numFmtId="0" fontId="71" fillId="0" borderId="0" xfId="483" applyFont="1" applyAlignment="1">
      <alignment vertical="center" wrapText="1"/>
    </xf>
    <xf numFmtId="0" fontId="70" fillId="0" borderId="0" xfId="483" applyFont="1" applyAlignment="1">
      <alignment horizontal="center" vertical="center" wrapText="1"/>
    </xf>
    <xf numFmtId="0" fontId="72" fillId="0" borderId="0" xfId="483" applyFont="1" applyAlignment="1">
      <alignment horizontal="center" vertical="center" wrapText="1"/>
    </xf>
    <xf numFmtId="0" fontId="70" fillId="0" borderId="0" xfId="483" applyFont="1" applyAlignment="1">
      <alignment vertical="center" wrapText="1"/>
    </xf>
    <xf numFmtId="43" fontId="71" fillId="0" borderId="0" xfId="484" applyFont="1" applyFill="1" applyBorder="1" applyAlignment="1">
      <alignment vertical="center" wrapText="1"/>
    </xf>
    <xf numFmtId="0" fontId="19" fillId="56" borderId="10" xfId="483" applyFont="1" applyFill="1" applyBorder="1" applyAlignment="1">
      <alignment horizontal="center" vertical="center" wrapText="1"/>
    </xf>
    <xf numFmtId="43" fontId="19" fillId="56" borderId="11" xfId="484" applyFont="1" applyFill="1" applyBorder="1" applyAlignment="1">
      <alignment horizontal="center" vertical="center" wrapText="1"/>
    </xf>
    <xf numFmtId="14" fontId="19" fillId="56" borderId="12" xfId="483" applyNumberFormat="1" applyFont="1" applyFill="1" applyBorder="1" applyAlignment="1">
      <alignment horizontal="center" vertical="center" wrapText="1"/>
    </xf>
    <xf numFmtId="0" fontId="18" fillId="0" borderId="0" xfId="483" applyFont="1" applyAlignment="1">
      <alignment horizontal="center" vertical="center" wrapText="1"/>
    </xf>
    <xf numFmtId="168" fontId="26" fillId="0" borderId="16" xfId="484" applyNumberFormat="1" applyFont="1" applyFill="1" applyBorder="1" applyAlignment="1">
      <alignment vertical="center" wrapText="1"/>
    </xf>
    <xf numFmtId="168" fontId="26" fillId="0" borderId="17" xfId="484" applyNumberFormat="1" applyFont="1" applyFill="1" applyBorder="1" applyAlignment="1">
      <alignment vertical="center" wrapText="1"/>
    </xf>
    <xf numFmtId="0" fontId="18" fillId="0" borderId="15" xfId="483" applyFont="1" applyBorder="1" applyAlignment="1">
      <alignment horizontal="center" vertical="center" wrapText="1"/>
    </xf>
    <xf numFmtId="0" fontId="18" fillId="0" borderId="16" xfId="483" applyFont="1" applyBorder="1" applyAlignment="1">
      <alignment horizontal="right" vertical="center" wrapText="1"/>
    </xf>
    <xf numFmtId="49" fontId="18" fillId="0" borderId="16" xfId="483" applyNumberFormat="1" applyFont="1" applyBorder="1" applyAlignment="1">
      <alignment horizontal="center" vertical="center" wrapText="1"/>
    </xf>
    <xf numFmtId="0" fontId="18" fillId="0" borderId="16" xfId="483" applyFont="1" applyBorder="1" applyAlignment="1">
      <alignment horizontal="left" vertical="center" wrapText="1"/>
    </xf>
    <xf numFmtId="168" fontId="18" fillId="0" borderId="16" xfId="484" applyNumberFormat="1" applyFont="1" applyFill="1" applyBorder="1" applyAlignment="1">
      <alignment horizontal="center" vertical="center" wrapText="1"/>
    </xf>
    <xf numFmtId="168" fontId="18" fillId="0" borderId="17" xfId="484" applyNumberFormat="1" applyFont="1" applyFill="1" applyBorder="1" applyAlignment="1">
      <alignment horizontal="center" vertical="center" wrapText="1"/>
    </xf>
    <xf numFmtId="43" fontId="18" fillId="0" borderId="0" xfId="483" applyNumberFormat="1" applyFont="1" applyAlignment="1">
      <alignment vertical="center" wrapText="1"/>
    </xf>
    <xf numFmtId="0" fontId="18" fillId="0" borderId="0" xfId="483" applyFont="1" applyAlignment="1">
      <alignment vertical="center" wrapText="1"/>
    </xf>
    <xf numFmtId="49" fontId="18" fillId="0" borderId="16" xfId="483" applyNumberFormat="1" applyFont="1" applyBorder="1" applyAlignment="1">
      <alignment horizontal="left" vertical="center" wrapText="1"/>
    </xf>
    <xf numFmtId="168" fontId="26" fillId="56" borderId="21" xfId="484" applyNumberFormat="1" applyFont="1" applyFill="1" applyBorder="1" applyAlignment="1">
      <alignment vertical="center" wrapText="1"/>
    </xf>
    <xf numFmtId="168" fontId="26" fillId="56" borderId="22" xfId="484" applyNumberFormat="1" applyFont="1" applyFill="1" applyBorder="1" applyAlignment="1">
      <alignment vertical="center" wrapText="1"/>
    </xf>
    <xf numFmtId="0" fontId="18" fillId="0" borderId="0" xfId="483" applyFont="1" applyAlignment="1">
      <alignment horizontal="right" vertical="center" wrapText="1"/>
    </xf>
    <xf numFmtId="0" fontId="18" fillId="0" borderId="0" xfId="483" applyFont="1" applyAlignment="1">
      <alignment horizontal="left" vertical="center" wrapText="1"/>
    </xf>
    <xf numFmtId="43" fontId="18" fillId="0" borderId="0" xfId="484" applyFont="1" applyFill="1" applyBorder="1" applyAlignment="1">
      <alignment horizontal="center" vertical="center" wrapText="1"/>
    </xf>
    <xf numFmtId="49" fontId="18" fillId="0" borderId="0" xfId="483" applyNumberFormat="1" applyFont="1" applyAlignment="1">
      <alignment horizontal="center" vertical="center" wrapText="1"/>
    </xf>
    <xf numFmtId="43" fontId="18" fillId="0" borderId="0" xfId="484" applyFont="1" applyFill="1" applyBorder="1" applyAlignment="1">
      <alignment vertical="center" wrapText="1"/>
    </xf>
    <xf numFmtId="14" fontId="18" fillId="0" borderId="0" xfId="483" applyNumberFormat="1" applyFont="1" applyAlignment="1">
      <alignment horizontal="center" vertical="center" wrapText="1"/>
    </xf>
    <xf numFmtId="0" fontId="71" fillId="0" borderId="0" xfId="483" applyFont="1" applyAlignment="1">
      <alignment horizontal="right" vertical="center" wrapText="1"/>
    </xf>
    <xf numFmtId="49" fontId="71" fillId="0" borderId="0" xfId="483" applyNumberFormat="1" applyFont="1" applyAlignment="1">
      <alignment horizontal="center" vertical="center" wrapText="1"/>
    </xf>
    <xf numFmtId="0" fontId="71" fillId="0" borderId="0" xfId="483" applyFont="1" applyAlignment="1">
      <alignment horizontal="left" vertical="center" wrapText="1"/>
    </xf>
    <xf numFmtId="14" fontId="71" fillId="0" borderId="0" xfId="483" applyNumberFormat="1" applyFont="1" applyAlignment="1">
      <alignment horizontal="center" vertical="center" wrapText="1"/>
    </xf>
    <xf numFmtId="0" fontId="71" fillId="0" borderId="0" xfId="483" applyFont="1" applyAlignment="1">
      <alignment horizontal="center" vertical="center" wrapText="1"/>
    </xf>
    <xf numFmtId="0" fontId="73" fillId="0" borderId="0" xfId="483" applyFont="1" applyAlignment="1">
      <alignment vertical="center" wrapText="1"/>
    </xf>
    <xf numFmtId="0" fontId="21" fillId="0" borderId="0" xfId="483" applyFont="1" applyAlignment="1">
      <alignment horizontal="center" vertical="center" wrapText="1"/>
    </xf>
    <xf numFmtId="0" fontId="22" fillId="0" borderId="0" xfId="483" applyFont="1" applyAlignment="1">
      <alignment horizontal="center" vertical="center" wrapText="1"/>
    </xf>
    <xf numFmtId="0" fontId="26" fillId="0" borderId="0" xfId="483" applyFont="1" applyAlignment="1">
      <alignment vertical="center" wrapText="1"/>
    </xf>
    <xf numFmtId="14" fontId="19" fillId="56" borderId="11" xfId="483" applyNumberFormat="1" applyFont="1" applyFill="1" applyBorder="1" applyAlignment="1">
      <alignment horizontal="center" vertical="center" wrapText="1"/>
    </xf>
    <xf numFmtId="43" fontId="19" fillId="56" borderId="12" xfId="484" applyFont="1" applyFill="1" applyBorder="1" applyAlignment="1">
      <alignment horizontal="center" vertical="center" wrapText="1"/>
    </xf>
    <xf numFmtId="0" fontId="19" fillId="0" borderId="0" xfId="483" applyFont="1" applyAlignment="1">
      <alignment horizontal="center" vertical="center" wrapText="1"/>
    </xf>
    <xf numFmtId="0" fontId="18" fillId="0" borderId="36" xfId="483" applyFont="1" applyBorder="1" applyAlignment="1">
      <alignment horizontal="center" vertical="center" wrapText="1"/>
    </xf>
    <xf numFmtId="0" fontId="18" fillId="0" borderId="37" xfId="483" applyFont="1" applyBorder="1" applyAlignment="1">
      <alignment horizontal="right" vertical="center" wrapText="1"/>
    </xf>
    <xf numFmtId="49" fontId="18" fillId="0" borderId="37" xfId="483" applyNumberFormat="1" applyFont="1" applyBorder="1" applyAlignment="1">
      <alignment horizontal="center" vertical="center" wrapText="1"/>
    </xf>
    <xf numFmtId="0" fontId="18" fillId="0" borderId="37" xfId="483" applyFont="1" applyBorder="1" applyAlignment="1">
      <alignment horizontal="left" vertical="center" wrapText="1"/>
    </xf>
    <xf numFmtId="168" fontId="18" fillId="0" borderId="37" xfId="484" applyNumberFormat="1" applyFont="1" applyFill="1" applyBorder="1" applyAlignment="1">
      <alignment horizontal="center" vertical="center" wrapText="1"/>
    </xf>
    <xf numFmtId="49" fontId="18" fillId="0" borderId="37" xfId="483" applyNumberFormat="1" applyFont="1" applyBorder="1" applyAlignment="1">
      <alignment horizontal="left" vertical="center" wrapText="1"/>
    </xf>
    <xf numFmtId="0" fontId="73" fillId="0" borderId="0" xfId="485" applyFont="1"/>
    <xf numFmtId="43" fontId="73" fillId="0" borderId="0" xfId="218" applyFont="1" applyAlignment="1">
      <alignment horizontal="center"/>
    </xf>
    <xf numFmtId="43" fontId="73" fillId="0" borderId="0" xfId="218" applyFont="1"/>
    <xf numFmtId="43" fontId="18" fillId="0" borderId="0" xfId="218" applyFont="1" applyAlignment="1">
      <alignment horizontal="center"/>
    </xf>
    <xf numFmtId="43" fontId="18" fillId="0" borderId="0" xfId="218" applyFont="1"/>
    <xf numFmtId="0" fontId="18" fillId="0" borderId="0" xfId="485" applyFont="1"/>
    <xf numFmtId="43" fontId="19" fillId="56" borderId="16" xfId="218" applyFont="1" applyFill="1" applyBorder="1" applyAlignment="1">
      <alignment horizontal="center" vertical="center" wrapText="1"/>
    </xf>
    <xf numFmtId="168" fontId="19" fillId="56" borderId="16" xfId="484" applyNumberFormat="1" applyFont="1" applyFill="1" applyBorder="1" applyAlignment="1">
      <alignment horizontal="center" vertical="center" wrapText="1"/>
    </xf>
    <xf numFmtId="0" fontId="19" fillId="0" borderId="0" xfId="485" applyFont="1" applyAlignment="1">
      <alignment vertical="center"/>
    </xf>
    <xf numFmtId="43" fontId="24" fillId="0" borderId="19" xfId="218" applyFont="1" applyFill="1" applyBorder="1" applyAlignment="1">
      <alignment vertical="center" wrapText="1"/>
    </xf>
    <xf numFmtId="43" fontId="24" fillId="0" borderId="19" xfId="218" applyFont="1" applyFill="1" applyBorder="1" applyAlignment="1">
      <alignment horizontal="center" vertical="center" wrapText="1"/>
    </xf>
    <xf numFmtId="172" fontId="26" fillId="0" borderId="16" xfId="484" applyNumberFormat="1" applyFont="1" applyFill="1" applyBorder="1" applyAlignment="1">
      <alignment horizontal="center" vertical="center" wrapText="1"/>
    </xf>
    <xf numFmtId="168" fontId="24" fillId="0" borderId="16" xfId="484" applyNumberFormat="1" applyFont="1" applyFill="1" applyBorder="1" applyAlignment="1">
      <alignment horizontal="center" vertical="center" wrapText="1"/>
    </xf>
    <xf numFmtId="0" fontId="18" fillId="0" borderId="0" xfId="485" applyFont="1" applyAlignment="1">
      <alignment vertical="center"/>
    </xf>
    <xf numFmtId="43" fontId="18" fillId="0" borderId="19" xfId="218" applyFont="1" applyFill="1" applyBorder="1" applyAlignment="1">
      <alignment vertical="center" wrapText="1"/>
    </xf>
    <xf numFmtId="43" fontId="18" fillId="0" borderId="19" xfId="218" applyFont="1" applyFill="1" applyBorder="1" applyAlignment="1">
      <alignment horizontal="center" vertical="center" wrapText="1"/>
    </xf>
    <xf numFmtId="43" fontId="26" fillId="0" borderId="16" xfId="218" applyFont="1" applyFill="1" applyBorder="1" applyAlignment="1">
      <alignment horizontal="center" vertical="center" wrapText="1"/>
    </xf>
    <xf numFmtId="43" fontId="26" fillId="0" borderId="16" xfId="218" applyFont="1" applyFill="1" applyBorder="1" applyAlignment="1">
      <alignment vertical="center" wrapText="1"/>
    </xf>
    <xf numFmtId="168" fontId="26" fillId="0" borderId="16" xfId="484" applyNumberFormat="1" applyFont="1" applyFill="1" applyBorder="1" applyAlignment="1">
      <alignment horizontal="center" vertical="center" wrapText="1"/>
    </xf>
    <xf numFmtId="0" fontId="26" fillId="0" borderId="0" xfId="485" applyFont="1" applyFill="1" applyAlignment="1">
      <alignment vertical="center"/>
    </xf>
    <xf numFmtId="0" fontId="18" fillId="0" borderId="16" xfId="486" applyFont="1" applyFill="1" applyBorder="1" applyAlignment="1">
      <alignment horizontal="center" vertical="center"/>
    </xf>
    <xf numFmtId="43" fontId="18" fillId="0" borderId="16" xfId="218" applyFont="1" applyFill="1" applyBorder="1" applyAlignment="1">
      <alignment vertical="center" wrapText="1"/>
    </xf>
    <xf numFmtId="172" fontId="18" fillId="0" borderId="16" xfId="484" applyNumberFormat="1" applyFont="1" applyFill="1" applyBorder="1" applyAlignment="1">
      <alignment horizontal="left" vertical="center" wrapText="1"/>
    </xf>
    <xf numFmtId="168" fontId="18" fillId="0" borderId="16" xfId="484" applyNumberFormat="1" applyFont="1" applyFill="1" applyBorder="1" applyAlignment="1">
      <alignment horizontal="left" vertical="center" wrapText="1"/>
    </xf>
    <xf numFmtId="0" fontId="18" fillId="0" borderId="16" xfId="486" applyFont="1" applyFill="1" applyBorder="1" applyAlignment="1">
      <alignment vertical="center" wrapText="1"/>
    </xf>
    <xf numFmtId="0" fontId="26" fillId="0" borderId="0" xfId="485" applyFont="1" applyAlignment="1">
      <alignment vertical="center"/>
    </xf>
    <xf numFmtId="43" fontId="18" fillId="0" borderId="18" xfId="218" applyFont="1" applyFill="1" applyBorder="1" applyAlignment="1">
      <alignment vertical="center" wrapText="1"/>
    </xf>
    <xf numFmtId="172" fontId="24" fillId="56" borderId="16" xfId="484" applyNumberFormat="1" applyFont="1" applyFill="1" applyBorder="1" applyAlignment="1">
      <alignment vertical="center"/>
    </xf>
    <xf numFmtId="168" fontId="24" fillId="56" borderId="16" xfId="484" applyNumberFormat="1" applyFont="1" applyFill="1" applyBorder="1" applyAlignment="1">
      <alignment vertical="center"/>
    </xf>
    <xf numFmtId="0" fontId="24" fillId="0" borderId="0" xfId="485" applyFont="1" applyAlignment="1">
      <alignment vertical="center"/>
    </xf>
    <xf numFmtId="0" fontId="18" fillId="0" borderId="0" xfId="485" applyFont="1" applyAlignment="1">
      <alignment horizontal="center"/>
    </xf>
    <xf numFmtId="165" fontId="18" fillId="0" borderId="0" xfId="485" applyNumberFormat="1" applyFont="1"/>
    <xf numFmtId="172" fontId="24" fillId="0" borderId="16" xfId="484" applyNumberFormat="1" applyFont="1" applyFill="1" applyBorder="1" applyAlignment="1">
      <alignment horizontal="center" vertical="center" wrapText="1"/>
    </xf>
    <xf numFmtId="0" fontId="21" fillId="0" borderId="0" xfId="350" applyFont="1" applyAlignment="1">
      <alignment horizontal="center" vertical="center"/>
    </xf>
    <xf numFmtId="43" fontId="18" fillId="0" borderId="0" xfId="485" applyNumberFormat="1" applyFont="1"/>
    <xf numFmtId="0" fontId="18" fillId="0" borderId="0" xfId="487" applyFont="1" applyAlignment="1">
      <alignment vertical="center"/>
    </xf>
    <xf numFmtId="0" fontId="18" fillId="0" borderId="0" xfId="487" applyFont="1" applyAlignment="1">
      <alignment horizontal="center" vertical="center"/>
    </xf>
    <xf numFmtId="0" fontId="19" fillId="0" borderId="0" xfId="487" applyFont="1" applyAlignment="1">
      <alignment horizontal="left" vertical="center"/>
    </xf>
    <xf numFmtId="0" fontId="18" fillId="0" borderId="0" xfId="487" applyFont="1"/>
    <xf numFmtId="0" fontId="24" fillId="0" borderId="0" xfId="487" applyFont="1" applyAlignment="1">
      <alignment vertical="center"/>
    </xf>
    <xf numFmtId="0" fontId="18" fillId="0" borderId="15" xfId="487" applyFont="1" applyBorder="1" applyAlignment="1">
      <alignment horizontal="center" vertical="center"/>
    </xf>
    <xf numFmtId="165" fontId="18" fillId="0" borderId="16" xfId="484" applyNumberFormat="1" applyFont="1" applyFill="1" applyBorder="1" applyAlignment="1">
      <alignment vertical="center"/>
    </xf>
    <xf numFmtId="43" fontId="18" fillId="0" borderId="16" xfId="484" applyFont="1" applyFill="1" applyBorder="1" applyAlignment="1">
      <alignment vertical="center"/>
    </xf>
    <xf numFmtId="43" fontId="18" fillId="0" borderId="17" xfId="484" applyFont="1" applyFill="1" applyBorder="1" applyAlignment="1">
      <alignment vertical="center"/>
    </xf>
    <xf numFmtId="165" fontId="26" fillId="0" borderId="0" xfId="487" applyNumberFormat="1" applyFont="1" applyAlignment="1">
      <alignment vertical="center"/>
    </xf>
    <xf numFmtId="0" fontId="26" fillId="0" borderId="0" xfId="487" applyFont="1" applyAlignment="1">
      <alignment vertical="center"/>
    </xf>
    <xf numFmtId="43" fontId="18" fillId="0" borderId="0" xfId="484" applyFont="1" applyFill="1" applyBorder="1" applyAlignment="1">
      <alignment vertical="center"/>
    </xf>
    <xf numFmtId="43" fontId="26" fillId="0" borderId="0" xfId="484" applyFont="1" applyFill="1" applyBorder="1" applyAlignment="1">
      <alignment vertical="center"/>
    </xf>
    <xf numFmtId="165" fontId="18" fillId="0" borderId="0" xfId="484" applyNumberFormat="1" applyFont="1" applyFill="1" applyBorder="1" applyAlignment="1">
      <alignment vertical="center"/>
    </xf>
    <xf numFmtId="165" fontId="18" fillId="0" borderId="0" xfId="487" applyNumberFormat="1" applyFont="1" applyAlignment="1">
      <alignment vertical="center"/>
    </xf>
    <xf numFmtId="0" fontId="18" fillId="0" borderId="0" xfId="487" applyFont="1" applyAlignment="1">
      <alignment horizontal="center"/>
    </xf>
    <xf numFmtId="165" fontId="18" fillId="0" borderId="0" xfId="487" applyNumberFormat="1" applyFont="1"/>
    <xf numFmtId="0" fontId="21" fillId="0" borderId="0" xfId="487" applyFont="1" applyAlignment="1">
      <alignment vertical="center"/>
    </xf>
    <xf numFmtId="0" fontId="19" fillId="0" borderId="0" xfId="483" applyFont="1" applyAlignment="1">
      <alignment horizontal="center" vertical="center" wrapText="1"/>
    </xf>
    <xf numFmtId="0" fontId="18" fillId="0" borderId="14" xfId="483" applyFont="1" applyBorder="1" applyAlignment="1">
      <alignment horizontal="left" vertical="center" wrapText="1"/>
    </xf>
    <xf numFmtId="173" fontId="18" fillId="0" borderId="0" xfId="485" applyNumberFormat="1" applyFont="1" applyAlignment="1">
      <alignment vertical="center"/>
    </xf>
    <xf numFmtId="0" fontId="18" fillId="0" borderId="15" xfId="489" applyFont="1" applyBorder="1" applyAlignment="1">
      <alignment horizontal="center" vertical="center" wrapText="1"/>
    </xf>
    <xf numFmtId="0" fontId="18" fillId="0" borderId="16" xfId="489" applyFont="1" applyBorder="1" applyAlignment="1">
      <alignment horizontal="right" vertical="center" wrapText="1"/>
    </xf>
    <xf numFmtId="49" fontId="18" fillId="0" borderId="16" xfId="489" applyNumberFormat="1" applyFont="1" applyBorder="1" applyAlignment="1">
      <alignment horizontal="center" vertical="center" wrapText="1"/>
    </xf>
    <xf numFmtId="0" fontId="18" fillId="0" borderId="16" xfId="489" applyFont="1" applyBorder="1" applyAlignment="1">
      <alignment horizontal="left" vertical="center" wrapText="1"/>
    </xf>
    <xf numFmtId="49" fontId="18" fillId="0" borderId="16" xfId="0" applyNumberFormat="1" applyFont="1" applyBorder="1" applyAlignment="1">
      <alignment vertical="center"/>
    </xf>
    <xf numFmtId="49" fontId="18" fillId="0" borderId="16" xfId="489" applyNumberFormat="1" applyFont="1" applyBorder="1" applyAlignment="1">
      <alignment horizontal="left" vertical="center" wrapText="1"/>
    </xf>
    <xf numFmtId="49" fontId="18" fillId="0" borderId="14" xfId="489" applyNumberFormat="1" applyFont="1" applyBorder="1" applyAlignment="1">
      <alignment horizontal="left" vertical="center" wrapText="1"/>
    </xf>
    <xf numFmtId="168" fontId="18" fillId="0" borderId="14" xfId="484" applyNumberFormat="1" applyFont="1" applyFill="1" applyBorder="1" applyAlignment="1">
      <alignment horizontal="center" vertical="center" wrapText="1"/>
    </xf>
    <xf numFmtId="173" fontId="18" fillId="0" borderId="0" xfId="485" applyNumberFormat="1" applyFont="1" applyFill="1" applyAlignment="1">
      <alignment vertical="center"/>
    </xf>
    <xf numFmtId="0" fontId="18" fillId="0" borderId="0" xfId="485" applyFont="1" applyFill="1" applyAlignment="1">
      <alignment vertical="center"/>
    </xf>
    <xf numFmtId="168" fontId="18" fillId="0" borderId="16" xfId="485" applyNumberFormat="1" applyFont="1" applyFill="1" applyBorder="1"/>
    <xf numFmtId="172" fontId="18" fillId="0" borderId="16" xfId="485" applyNumberFormat="1" applyFont="1" applyFill="1" applyBorder="1"/>
    <xf numFmtId="172" fontId="75" fillId="0" borderId="16" xfId="490" applyNumberFormat="1" applyFont="1" applyFill="1" applyBorder="1" applyAlignment="1">
      <alignment horizontal="center" vertical="center" wrapText="1"/>
    </xf>
    <xf numFmtId="168" fontId="75" fillId="0" borderId="16" xfId="490" applyNumberFormat="1" applyFont="1" applyFill="1" applyBorder="1" applyAlignment="1">
      <alignment horizontal="center" vertical="center" wrapText="1"/>
    </xf>
    <xf numFmtId="173" fontId="18" fillId="0" borderId="16" xfId="484" applyNumberFormat="1" applyFont="1" applyFill="1" applyBorder="1" applyAlignment="1">
      <alignment horizontal="left" vertical="center" wrapText="1"/>
    </xf>
    <xf numFmtId="165" fontId="24" fillId="56" borderId="16" xfId="488" applyNumberFormat="1" applyFont="1" applyFill="1" applyBorder="1" applyAlignment="1">
      <alignment vertical="center"/>
    </xf>
    <xf numFmtId="43" fontId="24" fillId="56" borderId="16" xfId="488" applyFont="1" applyFill="1" applyBorder="1" applyAlignment="1">
      <alignment vertical="center"/>
    </xf>
    <xf numFmtId="165" fontId="18" fillId="0" borderId="16" xfId="488" applyNumberFormat="1" applyFont="1" applyFill="1" applyBorder="1" applyAlignment="1">
      <alignment vertical="center"/>
    </xf>
    <xf numFmtId="43" fontId="18" fillId="0" borderId="16" xfId="488" applyFont="1" applyFill="1" applyBorder="1" applyAlignment="1">
      <alignment vertical="center"/>
    </xf>
    <xf numFmtId="165" fontId="26" fillId="0" borderId="16" xfId="488" applyNumberFormat="1" applyFont="1" applyFill="1" applyBorder="1" applyAlignment="1">
      <alignment vertical="center"/>
    </xf>
    <xf numFmtId="43" fontId="26" fillId="0" borderId="16" xfId="488" applyFont="1" applyFill="1" applyBorder="1" applyAlignment="1">
      <alignment vertical="center"/>
    </xf>
    <xf numFmtId="49" fontId="18" fillId="0" borderId="16" xfId="491" applyNumberFormat="1" applyFont="1" applyBorder="1" applyAlignment="1">
      <alignment horizontal="left" vertical="center" wrapText="1"/>
    </xf>
    <xf numFmtId="43" fontId="18" fillId="0" borderId="16" xfId="488" applyFont="1" applyFill="1" applyBorder="1" applyAlignment="1">
      <alignment horizontal="right" vertical="center"/>
    </xf>
    <xf numFmtId="49" fontId="26" fillId="0" borderId="16" xfId="491" applyNumberFormat="1" applyFont="1" applyBorder="1" applyAlignment="1">
      <alignment horizontal="left" vertical="center" wrapText="1"/>
    </xf>
    <xf numFmtId="0" fontId="26" fillId="0" borderId="16" xfId="487" applyFont="1" applyBorder="1" applyAlignment="1">
      <alignment horizontal="left" vertical="center"/>
    </xf>
    <xf numFmtId="0" fontId="26" fillId="0" borderId="16" xfId="491" applyFont="1" applyBorder="1" applyAlignment="1">
      <alignment horizontal="left" vertical="center"/>
    </xf>
    <xf numFmtId="0" fontId="21" fillId="0" borderId="0" xfId="350" applyFont="1" applyAlignment="1">
      <alignment horizontal="center" vertical="center"/>
    </xf>
    <xf numFmtId="0" fontId="22" fillId="0" borderId="0" xfId="350" applyFont="1" applyAlignment="1">
      <alignment horizontal="center" vertical="center" wrapText="1"/>
    </xf>
    <xf numFmtId="0" fontId="24" fillId="56" borderId="16" xfId="487" applyFont="1" applyFill="1" applyBorder="1" applyAlignment="1">
      <alignment horizontal="left" vertical="center"/>
    </xf>
    <xf numFmtId="0" fontId="18" fillId="0" borderId="19" xfId="487" applyFont="1" applyBorder="1" applyAlignment="1">
      <alignment horizontal="center" vertical="center"/>
    </xf>
    <xf numFmtId="0" fontId="18" fillId="0" borderId="18" xfId="487" applyFont="1" applyBorder="1" applyAlignment="1">
      <alignment horizontal="center" vertical="center"/>
    </xf>
    <xf numFmtId="0" fontId="18" fillId="0" borderId="0" xfId="487" applyFont="1" applyAlignment="1">
      <alignment vertical="center" wrapText="1"/>
    </xf>
    <xf numFmtId="0" fontId="24" fillId="57" borderId="16" xfId="1" applyFont="1" applyFill="1" applyBorder="1" applyAlignment="1">
      <alignment horizontal="left" vertical="center"/>
    </xf>
    <xf numFmtId="43" fontId="23" fillId="57" borderId="11" xfId="2" applyFont="1" applyFill="1" applyBorder="1" applyAlignment="1">
      <alignment horizontal="center" vertical="center" wrapText="1"/>
    </xf>
    <xf numFmtId="43" fontId="23" fillId="57" borderId="12" xfId="2" applyFont="1" applyFill="1" applyBorder="1" applyAlignment="1">
      <alignment horizontal="center" vertical="center" wrapText="1"/>
    </xf>
    <xf numFmtId="49" fontId="19" fillId="57" borderId="10" xfId="1" applyNumberFormat="1" applyFont="1" applyFill="1" applyBorder="1" applyAlignment="1">
      <alignment horizontal="center" vertical="center" wrapText="1"/>
    </xf>
    <xf numFmtId="49" fontId="19" fillId="57" borderId="15" xfId="1" applyNumberFormat="1" applyFont="1" applyFill="1" applyBorder="1" applyAlignment="1">
      <alignment horizontal="center" vertical="center" wrapText="1"/>
    </xf>
    <xf numFmtId="49" fontId="19" fillId="57" borderId="11" xfId="1" applyNumberFormat="1" applyFont="1" applyFill="1" applyBorder="1" applyAlignment="1">
      <alignment horizontal="center" vertical="center" wrapText="1"/>
    </xf>
    <xf numFmtId="49" fontId="19" fillId="57" borderId="16" xfId="1" applyNumberFormat="1" applyFont="1" applyFill="1" applyBorder="1" applyAlignment="1">
      <alignment horizontal="center" vertical="center" wrapText="1"/>
    </xf>
    <xf numFmtId="49" fontId="23" fillId="57" borderId="11" xfId="1" applyNumberFormat="1" applyFont="1" applyFill="1" applyBorder="1" applyAlignment="1">
      <alignment horizontal="center" vertical="center" wrapText="1"/>
    </xf>
    <xf numFmtId="49" fontId="23" fillId="57" borderId="16" xfId="1" applyNumberFormat="1" applyFont="1" applyFill="1" applyBorder="1" applyAlignment="1">
      <alignment horizontal="center" vertical="center" wrapText="1"/>
    </xf>
    <xf numFmtId="43" fontId="23" fillId="57" borderId="11" xfId="2" applyFont="1" applyFill="1" applyBorder="1" applyAlignment="1">
      <alignment horizontal="center" vertical="center"/>
    </xf>
    <xf numFmtId="43" fontId="21" fillId="0" borderId="0" xfId="218" applyFont="1" applyAlignment="1">
      <alignment horizontal="center"/>
    </xf>
    <xf numFmtId="43" fontId="22" fillId="0" borderId="0" xfId="218" applyFont="1" applyFill="1" applyAlignment="1">
      <alignment horizontal="center" vertical="center" wrapText="1"/>
    </xf>
    <xf numFmtId="43" fontId="24" fillId="56" borderId="19" xfId="218" applyFont="1" applyFill="1" applyBorder="1" applyAlignment="1">
      <alignment horizontal="center" vertical="center"/>
    </xf>
    <xf numFmtId="43" fontId="24" fillId="56" borderId="18" xfId="218" applyFont="1" applyFill="1" applyBorder="1" applyAlignment="1">
      <alignment horizontal="center" vertical="center"/>
    </xf>
    <xf numFmtId="0" fontId="24" fillId="56" borderId="20" xfId="482" applyFont="1" applyFill="1" applyBorder="1" applyAlignment="1">
      <alignment horizontal="center" vertical="center" wrapText="1"/>
    </xf>
    <xf numFmtId="0" fontId="24" fillId="56" borderId="34" xfId="482" applyFont="1" applyFill="1" applyBorder="1" applyAlignment="1">
      <alignment horizontal="center" vertical="center" wrapText="1"/>
    </xf>
    <xf numFmtId="43" fontId="23" fillId="56" borderId="11" xfId="2" applyFont="1" applyFill="1" applyBorder="1" applyAlignment="1">
      <alignment horizontal="center" vertical="center"/>
    </xf>
    <xf numFmtId="43" fontId="23" fillId="56" borderId="12" xfId="2" applyFont="1" applyFill="1" applyBorder="1" applyAlignment="1">
      <alignment horizontal="center" vertical="center"/>
    </xf>
    <xf numFmtId="49" fontId="19" fillId="56" borderId="10" xfId="350" applyNumberFormat="1" applyFont="1" applyFill="1" applyBorder="1" applyAlignment="1">
      <alignment horizontal="center" vertical="center" wrapText="1"/>
    </xf>
    <xf numFmtId="49" fontId="19" fillId="56" borderId="13" xfId="350" applyNumberFormat="1" applyFont="1" applyFill="1" applyBorder="1" applyAlignment="1">
      <alignment horizontal="center" vertical="center" wrapText="1"/>
    </xf>
    <xf numFmtId="49" fontId="23" fillId="56" borderId="11" xfId="350" applyNumberFormat="1" applyFont="1" applyFill="1" applyBorder="1" applyAlignment="1">
      <alignment horizontal="center" vertical="center" wrapText="1"/>
    </xf>
    <xf numFmtId="49" fontId="23" fillId="56" borderId="14" xfId="350" applyNumberFormat="1" applyFont="1" applyFill="1" applyBorder="1" applyAlignment="1">
      <alignment horizontal="center" vertical="center" wrapText="1"/>
    </xf>
    <xf numFmtId="43" fontId="23" fillId="56" borderId="11" xfId="2" applyFont="1" applyFill="1" applyBorder="1" applyAlignment="1">
      <alignment horizontal="center" vertical="center" wrapText="1"/>
    </xf>
    <xf numFmtId="0" fontId="26" fillId="56" borderId="20" xfId="489" applyFont="1" applyFill="1" applyBorder="1" applyAlignment="1">
      <alignment horizontal="center" vertical="center" wrapText="1"/>
    </xf>
    <xf numFmtId="0" fontId="26" fillId="56" borderId="21" xfId="489" applyFont="1" applyFill="1" applyBorder="1" applyAlignment="1">
      <alignment horizontal="center" vertical="center" wrapText="1"/>
    </xf>
    <xf numFmtId="0" fontId="26" fillId="0" borderId="15" xfId="489" applyFont="1" applyBorder="1" applyAlignment="1">
      <alignment horizontal="left" vertical="center" wrapText="1"/>
    </xf>
    <xf numFmtId="0" fontId="26" fillId="0" borderId="16" xfId="489" applyFont="1" applyBorder="1" applyAlignment="1">
      <alignment horizontal="left" vertical="center" wrapText="1"/>
    </xf>
    <xf numFmtId="0" fontId="70" fillId="0" borderId="0" xfId="483" applyFont="1" applyAlignment="1">
      <alignment horizontal="center" vertical="center" wrapText="1"/>
    </xf>
    <xf numFmtId="0" fontId="72" fillId="0" borderId="0" xfId="483" applyFont="1" applyAlignment="1">
      <alignment horizontal="center" vertical="center" wrapText="1"/>
    </xf>
    <xf numFmtId="0" fontId="72" fillId="0" borderId="35" xfId="483" applyFont="1" applyBorder="1" applyAlignment="1">
      <alignment horizontal="center" vertical="center" wrapText="1"/>
    </xf>
    <xf numFmtId="0" fontId="19" fillId="56" borderId="11" xfId="483" applyFont="1" applyFill="1" applyBorder="1" applyAlignment="1">
      <alignment horizontal="center" vertical="center" wrapText="1"/>
    </xf>
    <xf numFmtId="0" fontId="26" fillId="0" borderId="15" xfId="483" applyFont="1" applyBorder="1" applyAlignment="1">
      <alignment horizontal="left" vertical="center" wrapText="1"/>
    </xf>
    <xf numFmtId="0" fontId="26" fillId="0" borderId="16" xfId="483" applyFont="1" applyBorder="1" applyAlignment="1">
      <alignment horizontal="left" vertical="center" wrapText="1"/>
    </xf>
    <xf numFmtId="0" fontId="26" fillId="56" borderId="20" xfId="483" applyFont="1" applyFill="1" applyBorder="1" applyAlignment="1">
      <alignment horizontal="center" vertical="center" wrapText="1"/>
    </xf>
    <xf numFmtId="0" fontId="26" fillId="56" borderId="21" xfId="483" applyFont="1" applyFill="1" applyBorder="1" applyAlignment="1">
      <alignment horizontal="center" vertical="center" wrapText="1"/>
    </xf>
    <xf numFmtId="0" fontId="21" fillId="0" borderId="0" xfId="483" applyFont="1" applyAlignment="1">
      <alignment horizontal="center" vertical="center" wrapText="1"/>
    </xf>
    <xf numFmtId="0" fontId="22" fillId="0" borderId="0" xfId="483" applyFont="1" applyAlignment="1">
      <alignment horizontal="center" vertical="center" wrapText="1"/>
    </xf>
    <xf numFmtId="0" fontId="19" fillId="0" borderId="0" xfId="483" applyFont="1" applyAlignment="1">
      <alignment horizontal="center" vertical="center" wrapText="1"/>
    </xf>
    <xf numFmtId="43" fontId="24" fillId="56" borderId="17" xfId="488" applyFont="1" applyFill="1" applyBorder="1" applyAlignment="1">
      <alignment vertical="center"/>
    </xf>
    <xf numFmtId="0" fontId="26" fillId="0" borderId="15" xfId="487" applyFont="1" applyBorder="1" applyAlignment="1">
      <alignment horizontal="center" vertical="center"/>
    </xf>
    <xf numFmtId="43" fontId="26" fillId="0" borderId="17" xfId="488" applyFont="1" applyFill="1" applyBorder="1" applyAlignment="1">
      <alignment vertical="center"/>
    </xf>
    <xf numFmtId="43" fontId="18" fillId="0" borderId="17" xfId="488" applyFont="1" applyFill="1" applyBorder="1" applyAlignment="1">
      <alignment vertical="center"/>
    </xf>
    <xf numFmtId="0" fontId="24" fillId="56" borderId="15" xfId="487" applyFont="1" applyFill="1" applyBorder="1" applyAlignment="1">
      <alignment horizontal="center" vertical="center"/>
    </xf>
    <xf numFmtId="0" fontId="24" fillId="56" borderId="20" xfId="487" applyFont="1" applyFill="1" applyBorder="1" applyAlignment="1">
      <alignment horizontal="center" vertical="center"/>
    </xf>
    <xf numFmtId="0" fontId="24" fillId="56" borderId="21" xfId="487" applyFont="1" applyFill="1" applyBorder="1" applyAlignment="1">
      <alignment horizontal="center" vertical="center"/>
    </xf>
    <xf numFmtId="165" fontId="24" fillId="56" borderId="21" xfId="488" applyNumberFormat="1" applyFont="1" applyFill="1" applyBorder="1" applyAlignment="1">
      <alignment vertical="center"/>
    </xf>
    <xf numFmtId="43" fontId="24" fillId="56" borderId="21" xfId="488" applyFont="1" applyFill="1" applyBorder="1" applyAlignment="1">
      <alignment vertical="center"/>
    </xf>
    <xf numFmtId="43" fontId="24" fillId="56" borderId="22" xfId="488" applyFont="1" applyFill="1" applyBorder="1" applyAlignment="1">
      <alignment vertical="center"/>
    </xf>
  </cellXfs>
  <cellStyles count="492">
    <cellStyle name="20% - Accent1 2" xfId="3"/>
    <cellStyle name="20% - Accent1 2 2" xfId="4"/>
    <cellStyle name="20% - Accent1 2 2 2" xfId="5"/>
    <cellStyle name="20% - Accent1 2 3" xfId="6"/>
    <cellStyle name="20% - Accent1 2 4" xfId="7"/>
    <cellStyle name="20% - Accent1 3" xfId="8"/>
    <cellStyle name="20% - Accent1 3 2" xfId="9"/>
    <cellStyle name="20% - Accent1 3 3" xfId="10"/>
    <cellStyle name="20% - Accent1 4" xfId="11"/>
    <cellStyle name="20% - Accent1 4 2" xfId="12"/>
    <cellStyle name="20% - Accent1 4 3" xfId="13"/>
    <cellStyle name="20% - Accent1 5" xfId="14"/>
    <cellStyle name="20% - Accent1 5 2" xfId="15"/>
    <cellStyle name="20% - Accent1 5 3" xfId="16"/>
    <cellStyle name="20% - Accent1 6" xfId="17"/>
    <cellStyle name="20% - Accent1 6 2" xfId="18"/>
    <cellStyle name="20% - Accent1 6 3" xfId="19"/>
    <cellStyle name="20% - Accent1 7" xfId="20"/>
    <cellStyle name="20% - Accent1 7 2" xfId="21"/>
    <cellStyle name="20% - Accent1 7 3" xfId="22"/>
    <cellStyle name="20% - Accent1 8" xfId="23"/>
    <cellStyle name="20% - Accent1 9" xfId="24"/>
    <cellStyle name="20% - Accent2 2" xfId="25"/>
    <cellStyle name="20% - Accent2 2 2" xfId="26"/>
    <cellStyle name="20% - Accent2 2 2 2" xfId="27"/>
    <cellStyle name="20% - Accent2 2 3" xfId="28"/>
    <cellStyle name="20% - Accent2 2 4" xfId="29"/>
    <cellStyle name="20% - Accent2 3" xfId="30"/>
    <cellStyle name="20% - Accent2 3 2" xfId="31"/>
    <cellStyle name="20% - Accent2 3 3" xfId="32"/>
    <cellStyle name="20% - Accent2 4" xfId="33"/>
    <cellStyle name="20% - Accent2 4 2" xfId="34"/>
    <cellStyle name="20% - Accent2 4 3" xfId="35"/>
    <cellStyle name="20% - Accent2 5" xfId="36"/>
    <cellStyle name="20% - Accent2 5 2" xfId="37"/>
    <cellStyle name="20% - Accent2 5 3" xfId="38"/>
    <cellStyle name="20% - Accent2 6" xfId="39"/>
    <cellStyle name="20% - Accent2 6 2" xfId="40"/>
    <cellStyle name="20% - Accent2 6 3" xfId="41"/>
    <cellStyle name="20% - Accent2 7" xfId="42"/>
    <cellStyle name="20% - Accent2 7 2" xfId="43"/>
    <cellStyle name="20% - Accent2 7 3" xfId="44"/>
    <cellStyle name="20% - Accent2 8" xfId="45"/>
    <cellStyle name="20% - Accent2 9" xfId="46"/>
    <cellStyle name="20% - Accent3 2" xfId="47"/>
    <cellStyle name="20% - Accent3 2 2" xfId="48"/>
    <cellStyle name="20% - Accent3 2 2 2" xfId="49"/>
    <cellStyle name="20% - Accent3 2 3" xfId="50"/>
    <cellStyle name="20% - Accent3 2 4" xfId="51"/>
    <cellStyle name="20% - Accent3 3" xfId="52"/>
    <cellStyle name="20% - Accent3 3 2" xfId="53"/>
    <cellStyle name="20% - Accent3 3 3" xfId="54"/>
    <cellStyle name="20% - Accent3 4" xfId="55"/>
    <cellStyle name="20% - Accent3 4 2" xfId="56"/>
    <cellStyle name="20% - Accent3 4 3" xfId="57"/>
    <cellStyle name="20% - Accent3 5" xfId="58"/>
    <cellStyle name="20% - Accent3 5 2" xfId="59"/>
    <cellStyle name="20% - Accent3 5 3" xfId="60"/>
    <cellStyle name="20% - Accent3 6" xfId="61"/>
    <cellStyle name="20% - Accent3 6 2" xfId="62"/>
    <cellStyle name="20% - Accent3 6 3" xfId="63"/>
    <cellStyle name="20% - Accent3 7" xfId="64"/>
    <cellStyle name="20% - Accent3 7 2" xfId="65"/>
    <cellStyle name="20% - Accent3 7 3" xfId="66"/>
    <cellStyle name="20% - Accent3 8" xfId="67"/>
    <cellStyle name="20% - Accent3 9" xfId="68"/>
    <cellStyle name="20% - Accent4 2" xfId="69"/>
    <cellStyle name="20% - Accent4 2 2" xfId="70"/>
    <cellStyle name="20% - Accent4 2 2 2" xfId="71"/>
    <cellStyle name="20% - Accent4 2 3" xfId="72"/>
    <cellStyle name="20% - Accent4 2 4" xfId="73"/>
    <cellStyle name="20% - Accent4 3" xfId="74"/>
    <cellStyle name="20% - Accent4 3 2" xfId="75"/>
    <cellStyle name="20% - Accent4 3 3" xfId="76"/>
    <cellStyle name="20% - Accent4 4" xfId="77"/>
    <cellStyle name="20% - Accent4 4 2" xfId="78"/>
    <cellStyle name="20% - Accent4 4 3" xfId="79"/>
    <cellStyle name="20% - Accent4 5" xfId="80"/>
    <cellStyle name="20% - Accent4 5 2" xfId="81"/>
    <cellStyle name="20% - Accent4 5 3" xfId="82"/>
    <cellStyle name="20% - Accent4 6" xfId="83"/>
    <cellStyle name="20% - Accent4 6 2" xfId="84"/>
    <cellStyle name="20% - Accent4 6 3" xfId="85"/>
    <cellStyle name="20% - Accent4 7" xfId="86"/>
    <cellStyle name="20% - Accent4 7 2" xfId="87"/>
    <cellStyle name="20% - Accent4 7 3" xfId="88"/>
    <cellStyle name="20% - Accent4 8" xfId="89"/>
    <cellStyle name="20% - Accent4 9" xfId="90"/>
    <cellStyle name="20% - Accent5 2" xfId="91"/>
    <cellStyle name="20% - Accent5 2 2" xfId="92"/>
    <cellStyle name="20% - Accent5 2 3" xfId="93"/>
    <cellStyle name="20% - Accent5 3" xfId="94"/>
    <cellStyle name="20% - Accent5 4" xfId="95"/>
    <cellStyle name="20% - Accent6 2" xfId="96"/>
    <cellStyle name="20% - Accent6 2 2" xfId="97"/>
    <cellStyle name="20% - Accent6 2 3" xfId="98"/>
    <cellStyle name="20% - Accent6 3" xfId="99"/>
    <cellStyle name="20% - Accent6 4" xfId="100"/>
    <cellStyle name="20% - Акцент1" xfId="101"/>
    <cellStyle name="20% - Акцент2" xfId="102"/>
    <cellStyle name="20% - Акцент3" xfId="103"/>
    <cellStyle name="20% - Акцент4" xfId="104"/>
    <cellStyle name="20% - Акцент5" xfId="105"/>
    <cellStyle name="20% - Акцент6" xfId="106"/>
    <cellStyle name="40% - Accent1 2" xfId="107"/>
    <cellStyle name="40% - Accent1 2 2" xfId="108"/>
    <cellStyle name="40% - Accent1 2 3" xfId="109"/>
    <cellStyle name="40% - Accent1 3" xfId="110"/>
    <cellStyle name="40% - Accent1 4" xfId="111"/>
    <cellStyle name="40% - Accent2 2" xfId="112"/>
    <cellStyle name="40% - Accent2 2 2" xfId="113"/>
    <cellStyle name="40% - Accent2 2 3" xfId="114"/>
    <cellStyle name="40% - Accent2 3" xfId="115"/>
    <cellStyle name="40% - Accent2 4" xfId="116"/>
    <cellStyle name="40% - Accent3 2" xfId="117"/>
    <cellStyle name="40% - Accent3 2 2" xfId="118"/>
    <cellStyle name="40% - Accent3 2 2 2" xfId="119"/>
    <cellStyle name="40% - Accent3 2 3" xfId="120"/>
    <cellStyle name="40% - Accent3 2 4" xfId="121"/>
    <cellStyle name="40% - Accent3 3" xfId="122"/>
    <cellStyle name="40% - Accent3 3 2" xfId="123"/>
    <cellStyle name="40% - Accent3 3 3" xfId="124"/>
    <cellStyle name="40% - Accent3 4" xfId="125"/>
    <cellStyle name="40% - Accent3 4 2" xfId="126"/>
    <cellStyle name="40% - Accent3 4 3" xfId="127"/>
    <cellStyle name="40% - Accent3 5" xfId="128"/>
    <cellStyle name="40% - Accent3 5 2" xfId="129"/>
    <cellStyle name="40% - Accent3 5 3" xfId="130"/>
    <cellStyle name="40% - Accent3 6" xfId="131"/>
    <cellStyle name="40% - Accent3 6 2" xfId="132"/>
    <cellStyle name="40% - Accent3 6 3" xfId="133"/>
    <cellStyle name="40% - Accent3 7" xfId="134"/>
    <cellStyle name="40% - Accent3 7 2" xfId="135"/>
    <cellStyle name="40% - Accent3 7 3" xfId="136"/>
    <cellStyle name="40% - Accent3 8" xfId="137"/>
    <cellStyle name="40% - Accent3 9" xfId="138"/>
    <cellStyle name="40% - Accent4 2" xfId="139"/>
    <cellStyle name="40% - Accent4 2 2" xfId="140"/>
    <cellStyle name="40% - Accent4 2 3" xfId="141"/>
    <cellStyle name="40% - Accent4 3" xfId="142"/>
    <cellStyle name="40% - Accent4 4" xfId="143"/>
    <cellStyle name="40% - Accent5 2" xfId="144"/>
    <cellStyle name="40% - Accent5 2 2" xfId="145"/>
    <cellStyle name="40% - Accent5 2 3" xfId="146"/>
    <cellStyle name="40% - Accent5 3" xfId="147"/>
    <cellStyle name="40% - Accent5 4" xfId="148"/>
    <cellStyle name="40% - Accent6 2" xfId="149"/>
    <cellStyle name="40% - Accent6 2 2" xfId="150"/>
    <cellStyle name="40% - Accent6 2 3" xfId="151"/>
    <cellStyle name="40% - Accent6 3" xfId="152"/>
    <cellStyle name="40% - Accent6 4" xfId="153"/>
    <cellStyle name="40% - Акцент1" xfId="154"/>
    <cellStyle name="40% - Акцент2" xfId="155"/>
    <cellStyle name="40% - Акцент3" xfId="156"/>
    <cellStyle name="40% - Акцент4" xfId="157"/>
    <cellStyle name="40% - Акцент5" xfId="158"/>
    <cellStyle name="40% - Акцент6" xfId="159"/>
    <cellStyle name="60% - Accent1 2" xfId="160"/>
    <cellStyle name="60% - Accent1 3" xfId="161"/>
    <cellStyle name="60% - Accent2 2" xfId="162"/>
    <cellStyle name="60% - Accent2 3" xfId="163"/>
    <cellStyle name="60% - Accent3 2" xfId="164"/>
    <cellStyle name="60% - Accent3 2 2" xfId="165"/>
    <cellStyle name="60% - Accent3 3" xfId="166"/>
    <cellStyle name="60% - Accent3 4" xfId="167"/>
    <cellStyle name="60% - Accent3 5" xfId="168"/>
    <cellStyle name="60% - Accent3 6" xfId="169"/>
    <cellStyle name="60% - Accent3 7" xfId="170"/>
    <cellStyle name="60% - Accent3 8" xfId="171"/>
    <cellStyle name="60% - Accent4 2" xfId="172"/>
    <cellStyle name="60% - Accent4 2 2" xfId="173"/>
    <cellStyle name="60% - Accent4 3" xfId="174"/>
    <cellStyle name="60% - Accent4 4" xfId="175"/>
    <cellStyle name="60% - Accent4 5" xfId="176"/>
    <cellStyle name="60% - Accent4 6" xfId="177"/>
    <cellStyle name="60% - Accent4 7" xfId="178"/>
    <cellStyle name="60% - Accent4 8" xfId="179"/>
    <cellStyle name="60% - Accent5 2" xfId="180"/>
    <cellStyle name="60% - Accent5 3" xfId="181"/>
    <cellStyle name="60% - Accent6 2" xfId="182"/>
    <cellStyle name="60% - Accent6 2 2" xfId="183"/>
    <cellStyle name="60% - Accent6 3" xfId="184"/>
    <cellStyle name="60% - Accent6 4" xfId="185"/>
    <cellStyle name="60% - Accent6 5" xfId="186"/>
    <cellStyle name="60% - Accent6 6" xfId="187"/>
    <cellStyle name="60% - Accent6 7" xfId="188"/>
    <cellStyle name="60% - Accent6 8" xfId="189"/>
    <cellStyle name="60% - Акцент1" xfId="190"/>
    <cellStyle name="60% - Акцент2" xfId="191"/>
    <cellStyle name="60% - Акцент3" xfId="192"/>
    <cellStyle name="60% - Акцент4" xfId="193"/>
    <cellStyle name="60% - Акцент5" xfId="194"/>
    <cellStyle name="60% - Акцент6" xfId="195"/>
    <cellStyle name="Accent1 2" xfId="196"/>
    <cellStyle name="Accent1 3" xfId="197"/>
    <cellStyle name="Accent2 2" xfId="198"/>
    <cellStyle name="Accent2 3" xfId="199"/>
    <cellStyle name="Accent3 2" xfId="200"/>
    <cellStyle name="Accent3 3" xfId="201"/>
    <cellStyle name="Accent4 2" xfId="202"/>
    <cellStyle name="Accent4 3" xfId="203"/>
    <cellStyle name="Accent5 2" xfId="204"/>
    <cellStyle name="Accent5 3" xfId="205"/>
    <cellStyle name="Accent6 2" xfId="206"/>
    <cellStyle name="Accent6 3" xfId="207"/>
    <cellStyle name="Bad 2" xfId="208"/>
    <cellStyle name="Bad 3" xfId="209"/>
    <cellStyle name="Calculation 2" xfId="210"/>
    <cellStyle name="Calculation 3" xfId="211"/>
    <cellStyle name="Check Cell 2" xfId="212"/>
    <cellStyle name="Check Cell 3" xfId="213"/>
    <cellStyle name="Comma" xfId="490" builtinId="3"/>
    <cellStyle name="Comma 10" xfId="214"/>
    <cellStyle name="Comma 11" xfId="215"/>
    <cellStyle name="Comma 11 2" xfId="216"/>
    <cellStyle name="Comma 12" xfId="217"/>
    <cellStyle name="Comma 12 2" xfId="218"/>
    <cellStyle name="Comma 12 3" xfId="219"/>
    <cellStyle name="Comma 13" xfId="220"/>
    <cellStyle name="Comma 13 2" xfId="221"/>
    <cellStyle name="Comma 14" xfId="222"/>
    <cellStyle name="Comma 14 2" xfId="223"/>
    <cellStyle name="Comma 15" xfId="224"/>
    <cellStyle name="Comma 15 2" xfId="225"/>
    <cellStyle name="Comma 16" xfId="226"/>
    <cellStyle name="Comma 16 2" xfId="227"/>
    <cellStyle name="Comma 17" xfId="228"/>
    <cellStyle name="Comma 18" xfId="484"/>
    <cellStyle name="Comma 2" xfId="229"/>
    <cellStyle name="Comma 2 2" xfId="2"/>
    <cellStyle name="Comma 2 2 2" xfId="230"/>
    <cellStyle name="Comma 2 2 3" xfId="488"/>
    <cellStyle name="Comma 2 3" xfId="231"/>
    <cellStyle name="Comma 2 4" xfId="232"/>
    <cellStyle name="Comma 2 5" xfId="233"/>
    <cellStyle name="Comma 2 5 2" xfId="234"/>
    <cellStyle name="Comma 2 5 3" xfId="235"/>
    <cellStyle name="Comma 2 6" xfId="236"/>
    <cellStyle name="Comma 2 7" xfId="237"/>
    <cellStyle name="Comma 3" xfId="238"/>
    <cellStyle name="Comma 3 2" xfId="239"/>
    <cellStyle name="Comma 3 3" xfId="240"/>
    <cellStyle name="Comma 3 4" xfId="241"/>
    <cellStyle name="Comma 3 5" xfId="242"/>
    <cellStyle name="Comma 3 6" xfId="243"/>
    <cellStyle name="Comma 4" xfId="244"/>
    <cellStyle name="Comma 4 2" xfId="245"/>
    <cellStyle name="Comma 4 3" xfId="246"/>
    <cellStyle name="Comma 4 3 2" xfId="247"/>
    <cellStyle name="Comma 4 4" xfId="248"/>
    <cellStyle name="Comma 5" xfId="249"/>
    <cellStyle name="Comma 5 2" xfId="250"/>
    <cellStyle name="Comma 5 3" xfId="251"/>
    <cellStyle name="Comma 5 4" xfId="252"/>
    <cellStyle name="Comma 6" xfId="253"/>
    <cellStyle name="Comma 6 2" xfId="254"/>
    <cellStyle name="Comma 6 3" xfId="255"/>
    <cellStyle name="Comma 6 4" xfId="256"/>
    <cellStyle name="Comma 7" xfId="257"/>
    <cellStyle name="Comma 7 2" xfId="258"/>
    <cellStyle name="Comma 7 2 2" xfId="259"/>
    <cellStyle name="Comma 8" xfId="260"/>
    <cellStyle name="Comma 8 2" xfId="261"/>
    <cellStyle name="Comma 8 3" xfId="262"/>
    <cellStyle name="Comma 8 3 2" xfId="263"/>
    <cellStyle name="Comma 9" xfId="264"/>
    <cellStyle name="Comma 9 2" xfId="265"/>
    <cellStyle name="Currency 2" xfId="266"/>
    <cellStyle name="Currency 3" xfId="267"/>
    <cellStyle name="Currency 4" xfId="268"/>
    <cellStyle name="Currency 5" xfId="269"/>
    <cellStyle name="Currency 6" xfId="481"/>
    <cellStyle name="Explanatory Text 2" xfId="270"/>
    <cellStyle name="Explanatory Text 3" xfId="271"/>
    <cellStyle name="Good 2" xfId="272"/>
    <cellStyle name="Good 3" xfId="273"/>
    <cellStyle name="Heading 1 2" xfId="274"/>
    <cellStyle name="Heading 1 3" xfId="275"/>
    <cellStyle name="Heading 2 2" xfId="276"/>
    <cellStyle name="Heading 2 3" xfId="277"/>
    <cellStyle name="Heading 3 2" xfId="278"/>
    <cellStyle name="Heading 3 3" xfId="279"/>
    <cellStyle name="Heading 4 2" xfId="280"/>
    <cellStyle name="Heading 4 3" xfId="281"/>
    <cellStyle name="Hyperlink 2" xfId="282"/>
    <cellStyle name="Hyperlink 2 2" xfId="283"/>
    <cellStyle name="Input 2" xfId="284"/>
    <cellStyle name="Input 3" xfId="285"/>
    <cellStyle name="KPMG Heading 1" xfId="286"/>
    <cellStyle name="KPMG Heading 2" xfId="287"/>
    <cellStyle name="KPMG Heading 3" xfId="288"/>
    <cellStyle name="KPMG Heading 4" xfId="289"/>
    <cellStyle name="KPMG Normal" xfId="290"/>
    <cellStyle name="KPMG Normal Text" xfId="291"/>
    <cellStyle name="KPMG Normal_123" xfId="292"/>
    <cellStyle name="Linked Cell 2" xfId="293"/>
    <cellStyle name="Linked Cell 3" xfId="294"/>
    <cellStyle name="Neutral 2" xfId="295"/>
    <cellStyle name="Neutral 3" xfId="296"/>
    <cellStyle name="Normal" xfId="0" builtinId="0"/>
    <cellStyle name="Normal 10" xfId="297"/>
    <cellStyle name="Normal 11" xfId="298"/>
    <cellStyle name="Normal 12" xfId="299"/>
    <cellStyle name="Normal 13" xfId="300"/>
    <cellStyle name="Normal 14" xfId="301"/>
    <cellStyle name="Normal 15" xfId="302"/>
    <cellStyle name="Normal 16" xfId="303"/>
    <cellStyle name="Normal 16 2" xfId="304"/>
    <cellStyle name="Normal 17" xfId="305"/>
    <cellStyle name="Normal 17 2" xfId="306"/>
    <cellStyle name="Normal 17 3" xfId="307"/>
    <cellStyle name="Normal 18" xfId="308"/>
    <cellStyle name="Normal 18 2" xfId="309"/>
    <cellStyle name="Normal 19" xfId="310"/>
    <cellStyle name="Normal 19 2" xfId="311"/>
    <cellStyle name="Normal 2" xfId="312"/>
    <cellStyle name="Normal 2 10" xfId="313"/>
    <cellStyle name="Normal 2 2" xfId="314"/>
    <cellStyle name="Normal 2 2 2" xfId="315"/>
    <cellStyle name="Normal 2 3" xfId="316"/>
    <cellStyle name="Normal 2 3 2" xfId="317"/>
    <cellStyle name="Normal 2 4" xfId="318"/>
    <cellStyle name="Normal 2 5" xfId="319"/>
    <cellStyle name="Normal 2 6" xfId="320"/>
    <cellStyle name="Normal 2 7" xfId="321"/>
    <cellStyle name="Normal 2 7 2" xfId="322"/>
    <cellStyle name="Normal 2 7 3" xfId="323"/>
    <cellStyle name="Normal 2 8" xfId="324"/>
    <cellStyle name="Normal 2 9" xfId="325"/>
    <cellStyle name="Normal 20" xfId="326"/>
    <cellStyle name="Normal 20 2" xfId="327"/>
    <cellStyle name="Normal 20 3" xfId="328"/>
    <cellStyle name="Normal 21" xfId="329"/>
    <cellStyle name="Normal 21 2" xfId="330"/>
    <cellStyle name="Normal 21 3" xfId="331"/>
    <cellStyle name="Normal 22" xfId="332"/>
    <cellStyle name="Normal 22 2" xfId="333"/>
    <cellStyle name="Normal 22 3" xfId="334"/>
    <cellStyle name="Normal 23" xfId="335"/>
    <cellStyle name="Normal 23 2" xfId="336"/>
    <cellStyle name="Normal 24" xfId="337"/>
    <cellStyle name="Normal 24 2" xfId="338"/>
    <cellStyle name="Normal 25" xfId="339"/>
    <cellStyle name="Normal 25 2" xfId="340"/>
    <cellStyle name="Normal 26" xfId="341"/>
    <cellStyle name="Normal 26 2" xfId="342"/>
    <cellStyle name="Normal 27" xfId="343"/>
    <cellStyle name="Normal 27 2" xfId="344"/>
    <cellStyle name="Normal 28" xfId="345"/>
    <cellStyle name="Normal 28 2" xfId="346"/>
    <cellStyle name="Normal 29" xfId="347"/>
    <cellStyle name="Normal 29 2" xfId="348"/>
    <cellStyle name="Normal 3" xfId="1"/>
    <cellStyle name="Normal 3 2" xfId="350"/>
    <cellStyle name="Normal 3 3" xfId="351"/>
    <cellStyle name="Normal 3 4" xfId="352"/>
    <cellStyle name="Normal 3 5" xfId="353"/>
    <cellStyle name="Normal 3 6" xfId="354"/>
    <cellStyle name="Normal 3 7" xfId="349"/>
    <cellStyle name="Normal 3 8" xfId="487"/>
    <cellStyle name="Normal 3_HavelvacN2axjusakN3" xfId="355"/>
    <cellStyle name="Normal 30" xfId="356"/>
    <cellStyle name="Normal 30 2" xfId="357"/>
    <cellStyle name="Normal 31" xfId="358"/>
    <cellStyle name="Normal 31 2" xfId="359"/>
    <cellStyle name="Normal 32" xfId="360"/>
    <cellStyle name="Normal 32 2" xfId="361"/>
    <cellStyle name="Normal 33" xfId="362"/>
    <cellStyle name="Normal 33 2" xfId="363"/>
    <cellStyle name="Normal 34" xfId="364"/>
    <cellStyle name="Normal 34 2" xfId="365"/>
    <cellStyle name="Normal 35" xfId="366"/>
    <cellStyle name="Normal 35 2" xfId="367"/>
    <cellStyle name="Normal 36" xfId="368"/>
    <cellStyle name="Normal 37" xfId="369"/>
    <cellStyle name="Normal 374" xfId="370"/>
    <cellStyle name="Normal 374 2" xfId="371"/>
    <cellStyle name="Normal 38" xfId="372"/>
    <cellStyle name="Normal 39" xfId="373"/>
    <cellStyle name="Normal 4" xfId="374"/>
    <cellStyle name="Normal 4 2" xfId="375"/>
    <cellStyle name="Normal 4 2 2" xfId="376"/>
    <cellStyle name="Normal 4 3" xfId="377"/>
    <cellStyle name="Normal 4 4" xfId="378"/>
    <cellStyle name="Normal 40" xfId="379"/>
    <cellStyle name="Normal 41" xfId="380"/>
    <cellStyle name="Normal 41 2" xfId="485"/>
    <cellStyle name="Normal 42" xfId="381"/>
    <cellStyle name="Normal 43" xfId="479"/>
    <cellStyle name="Normal 44" xfId="480"/>
    <cellStyle name="Normal 44 2" xfId="483"/>
    <cellStyle name="Normal 44 2 2" xfId="489"/>
    <cellStyle name="Normal 45" xfId="491"/>
    <cellStyle name="Normal 48" xfId="478"/>
    <cellStyle name="Normal 5" xfId="382"/>
    <cellStyle name="Normal 5 2" xfId="383"/>
    <cellStyle name="Normal 5 3" xfId="384"/>
    <cellStyle name="Normal 5 4" xfId="385"/>
    <cellStyle name="Normal 5 5" xfId="386"/>
    <cellStyle name="Normal 54" xfId="387"/>
    <cellStyle name="Normal 6" xfId="388"/>
    <cellStyle name="Normal 6 2" xfId="389"/>
    <cellStyle name="Normal 6 3" xfId="390"/>
    <cellStyle name="Normal 7" xfId="391"/>
    <cellStyle name="Normal 7 2" xfId="392"/>
    <cellStyle name="Normal 7 3" xfId="393"/>
    <cellStyle name="Normal 7 4" xfId="394"/>
    <cellStyle name="Normal 78" xfId="395"/>
    <cellStyle name="Normal 78 2" xfId="396"/>
    <cellStyle name="Normal 8" xfId="397"/>
    <cellStyle name="Normal 8 2" xfId="398"/>
    <cellStyle name="Normal 81" xfId="399"/>
    <cellStyle name="Normal 9" xfId="400"/>
    <cellStyle name="Normal 9 2" xfId="401"/>
    <cellStyle name="Normal_Hashvet-2004" xfId="486"/>
    <cellStyle name="Normal_Sheet1" xfId="482"/>
    <cellStyle name="Note 2" xfId="402"/>
    <cellStyle name="Note 2 2" xfId="403"/>
    <cellStyle name="Note 2 3" xfId="404"/>
    <cellStyle name="Note 3" xfId="405"/>
    <cellStyle name="Note 3 2" xfId="406"/>
    <cellStyle name="Note 3 3" xfId="407"/>
    <cellStyle name="Note 4" xfId="408"/>
    <cellStyle name="Note 4 2" xfId="409"/>
    <cellStyle name="Note 5" xfId="410"/>
    <cellStyle name="Note 5 2" xfId="411"/>
    <cellStyle name="Note 6" xfId="412"/>
    <cellStyle name="Note 6 2" xfId="413"/>
    <cellStyle name="Note 7" xfId="414"/>
    <cellStyle name="Note 7 2" xfId="415"/>
    <cellStyle name="Note 8" xfId="416"/>
    <cellStyle name="Output 2" xfId="417"/>
    <cellStyle name="Output 3" xfId="418"/>
    <cellStyle name="Percent 2" xfId="419"/>
    <cellStyle name="Percent 2 2" xfId="420"/>
    <cellStyle name="Percent 2 2 2" xfId="421"/>
    <cellStyle name="Percent 2 3" xfId="422"/>
    <cellStyle name="Percent 2 3 2" xfId="423"/>
    <cellStyle name="Percent 2 3 3" xfId="424"/>
    <cellStyle name="Percent 2 4" xfId="425"/>
    <cellStyle name="Percent 2 5" xfId="426"/>
    <cellStyle name="Percent 3" xfId="427"/>
    <cellStyle name="Percent 3 2" xfId="428"/>
    <cellStyle name="Percent 3 3" xfId="429"/>
    <cellStyle name="Percent 4" xfId="430"/>
    <cellStyle name="Percent 4 2" xfId="431"/>
    <cellStyle name="Percent 4 3" xfId="432"/>
    <cellStyle name="Percent 5" xfId="433"/>
    <cellStyle name="Percent 5 2" xfId="434"/>
    <cellStyle name="Percent 6" xfId="435"/>
    <cellStyle name="Percent 6 2" xfId="436"/>
    <cellStyle name="Percent 7" xfId="437"/>
    <cellStyle name="Percent 8" xfId="438"/>
    <cellStyle name="Style 1" xfId="439"/>
    <cellStyle name="Style 1 2" xfId="440"/>
    <cellStyle name="Title 2" xfId="441"/>
    <cellStyle name="Total 2" xfId="442"/>
    <cellStyle name="Total 3" xfId="443"/>
    <cellStyle name="Warning Text 2" xfId="444"/>
    <cellStyle name="Warning Text 3" xfId="445"/>
    <cellStyle name="Акцент1" xfId="446"/>
    <cellStyle name="Акцент2" xfId="447"/>
    <cellStyle name="Акцент3" xfId="448"/>
    <cellStyle name="Акцент4" xfId="449"/>
    <cellStyle name="Акцент5" xfId="450"/>
    <cellStyle name="Акцент6" xfId="451"/>
    <cellStyle name="Беззащитный" xfId="452"/>
    <cellStyle name="Ввод " xfId="453"/>
    <cellStyle name="Вывод" xfId="454"/>
    <cellStyle name="Вычисление" xfId="455"/>
    <cellStyle name="Заголовок 1" xfId="456"/>
    <cellStyle name="Заголовок 2" xfId="457"/>
    <cellStyle name="Заголовок 3" xfId="458"/>
    <cellStyle name="Заголовок 4" xfId="459"/>
    <cellStyle name="Защитный" xfId="460"/>
    <cellStyle name="Итог" xfId="461"/>
    <cellStyle name="Контрольная ячейка" xfId="462"/>
    <cellStyle name="Название" xfId="463"/>
    <cellStyle name="Нейтральный" xfId="464"/>
    <cellStyle name="Обычный 2" xfId="465"/>
    <cellStyle name="Обычный 3" xfId="466"/>
    <cellStyle name="Обычный 3 2" xfId="467"/>
    <cellStyle name="Плохой" xfId="468"/>
    <cellStyle name="Пояснение" xfId="469"/>
    <cellStyle name="Примечание" xfId="470"/>
    <cellStyle name="Связанная ячейка" xfId="471"/>
    <cellStyle name="Текст предупреждения" xfId="472"/>
    <cellStyle name="Финансовый 2" xfId="473"/>
    <cellStyle name="Финансовый 3" xfId="474"/>
    <cellStyle name="Финансовый 3 2" xfId="475"/>
    <cellStyle name="Финансовый 4" xfId="476"/>
    <cellStyle name="Хороший" xfId="4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file:///C:\Users\Marine.Harutyunyan\AppData\Roaming\Microsoft\Excel\External_Debt_Service_Payments_Schedule_2022%20(version%201).xlsb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933"/>
  <sheetViews>
    <sheetView tabSelected="1" zoomScaleNormal="100" workbookViewId="0">
      <selection sqref="A1:G1"/>
    </sheetView>
  </sheetViews>
  <sheetFormatPr defaultRowHeight="13.5" outlineLevelRow="2"/>
  <cols>
    <col min="1" max="1" width="3.5703125" style="127" customWidth="1"/>
    <col min="2" max="2" width="13.85546875" style="115" customWidth="1"/>
    <col min="3" max="3" width="50.7109375" style="115" customWidth="1"/>
    <col min="4" max="7" width="18.5703125" style="115" customWidth="1"/>
    <col min="8" max="9" width="14.7109375" style="115" customWidth="1"/>
    <col min="10" max="250" width="9.140625" style="115"/>
    <col min="251" max="251" width="0" style="115" hidden="1" customWidth="1"/>
    <col min="252" max="252" width="3.5703125" style="115" customWidth="1"/>
    <col min="253" max="253" width="49.85546875" style="115" customWidth="1"/>
    <col min="254" max="254" width="16" style="115" customWidth="1"/>
    <col min="255" max="255" width="13.5703125" style="115" customWidth="1"/>
    <col min="256" max="256" width="16.7109375" style="115" customWidth="1"/>
    <col min="257" max="257" width="15.140625" style="115" customWidth="1"/>
    <col min="258" max="506" width="9.140625" style="115"/>
    <col min="507" max="507" width="0" style="115" hidden="1" customWidth="1"/>
    <col min="508" max="508" width="3.5703125" style="115" customWidth="1"/>
    <col min="509" max="509" width="49.85546875" style="115" customWidth="1"/>
    <col min="510" max="510" width="16" style="115" customWidth="1"/>
    <col min="511" max="511" width="13.5703125" style="115" customWidth="1"/>
    <col min="512" max="512" width="16.7109375" style="115" customWidth="1"/>
    <col min="513" max="513" width="15.140625" style="115" customWidth="1"/>
    <col min="514" max="762" width="9.140625" style="115"/>
    <col min="763" max="763" width="0" style="115" hidden="1" customWidth="1"/>
    <col min="764" max="764" width="3.5703125" style="115" customWidth="1"/>
    <col min="765" max="765" width="49.85546875" style="115" customWidth="1"/>
    <col min="766" max="766" width="16" style="115" customWidth="1"/>
    <col min="767" max="767" width="13.5703125" style="115" customWidth="1"/>
    <col min="768" max="768" width="16.7109375" style="115" customWidth="1"/>
    <col min="769" max="769" width="15.140625" style="115" customWidth="1"/>
    <col min="770" max="1018" width="9.140625" style="115"/>
    <col min="1019" max="1019" width="0" style="115" hidden="1" customWidth="1"/>
    <col min="1020" max="1020" width="3.5703125" style="115" customWidth="1"/>
    <col min="1021" max="1021" width="49.85546875" style="115" customWidth="1"/>
    <col min="1022" max="1022" width="16" style="115" customWidth="1"/>
    <col min="1023" max="1023" width="13.5703125" style="115" customWidth="1"/>
    <col min="1024" max="1024" width="16.7109375" style="115" customWidth="1"/>
    <col min="1025" max="1025" width="15.140625" style="115" customWidth="1"/>
    <col min="1026" max="1274" width="9.140625" style="115"/>
    <col min="1275" max="1275" width="0" style="115" hidden="1" customWidth="1"/>
    <col min="1276" max="1276" width="3.5703125" style="115" customWidth="1"/>
    <col min="1277" max="1277" width="49.85546875" style="115" customWidth="1"/>
    <col min="1278" max="1278" width="16" style="115" customWidth="1"/>
    <col min="1279" max="1279" width="13.5703125" style="115" customWidth="1"/>
    <col min="1280" max="1280" width="16.7109375" style="115" customWidth="1"/>
    <col min="1281" max="1281" width="15.140625" style="115" customWidth="1"/>
    <col min="1282" max="1530" width="9.140625" style="115"/>
    <col min="1531" max="1531" width="0" style="115" hidden="1" customWidth="1"/>
    <col min="1532" max="1532" width="3.5703125" style="115" customWidth="1"/>
    <col min="1533" max="1533" width="49.85546875" style="115" customWidth="1"/>
    <col min="1534" max="1534" width="16" style="115" customWidth="1"/>
    <col min="1535" max="1535" width="13.5703125" style="115" customWidth="1"/>
    <col min="1536" max="1536" width="16.7109375" style="115" customWidth="1"/>
    <col min="1537" max="1537" width="15.140625" style="115" customWidth="1"/>
    <col min="1538" max="1786" width="9.140625" style="115"/>
    <col min="1787" max="1787" width="0" style="115" hidden="1" customWidth="1"/>
    <col min="1788" max="1788" width="3.5703125" style="115" customWidth="1"/>
    <col min="1789" max="1789" width="49.85546875" style="115" customWidth="1"/>
    <col min="1790" max="1790" width="16" style="115" customWidth="1"/>
    <col min="1791" max="1791" width="13.5703125" style="115" customWidth="1"/>
    <col min="1792" max="1792" width="16.7109375" style="115" customWidth="1"/>
    <col min="1793" max="1793" width="15.140625" style="115" customWidth="1"/>
    <col min="1794" max="2042" width="9.140625" style="115"/>
    <col min="2043" max="2043" width="0" style="115" hidden="1" customWidth="1"/>
    <col min="2044" max="2044" width="3.5703125" style="115" customWidth="1"/>
    <col min="2045" max="2045" width="49.85546875" style="115" customWidth="1"/>
    <col min="2046" max="2046" width="16" style="115" customWidth="1"/>
    <col min="2047" max="2047" width="13.5703125" style="115" customWidth="1"/>
    <col min="2048" max="2048" width="16.7109375" style="115" customWidth="1"/>
    <col min="2049" max="2049" width="15.140625" style="115" customWidth="1"/>
    <col min="2050" max="2298" width="9.140625" style="115"/>
    <col min="2299" max="2299" width="0" style="115" hidden="1" customWidth="1"/>
    <col min="2300" max="2300" width="3.5703125" style="115" customWidth="1"/>
    <col min="2301" max="2301" width="49.85546875" style="115" customWidth="1"/>
    <col min="2302" max="2302" width="16" style="115" customWidth="1"/>
    <col min="2303" max="2303" width="13.5703125" style="115" customWidth="1"/>
    <col min="2304" max="2304" width="16.7109375" style="115" customWidth="1"/>
    <col min="2305" max="2305" width="15.140625" style="115" customWidth="1"/>
    <col min="2306" max="2554" width="9.140625" style="115"/>
    <col min="2555" max="2555" width="0" style="115" hidden="1" customWidth="1"/>
    <col min="2556" max="2556" width="3.5703125" style="115" customWidth="1"/>
    <col min="2557" max="2557" width="49.85546875" style="115" customWidth="1"/>
    <col min="2558" max="2558" width="16" style="115" customWidth="1"/>
    <col min="2559" max="2559" width="13.5703125" style="115" customWidth="1"/>
    <col min="2560" max="2560" width="16.7109375" style="115" customWidth="1"/>
    <col min="2561" max="2561" width="15.140625" style="115" customWidth="1"/>
    <col min="2562" max="2810" width="9.140625" style="115"/>
    <col min="2811" max="2811" width="0" style="115" hidden="1" customWidth="1"/>
    <col min="2812" max="2812" width="3.5703125" style="115" customWidth="1"/>
    <col min="2813" max="2813" width="49.85546875" style="115" customWidth="1"/>
    <col min="2814" max="2814" width="16" style="115" customWidth="1"/>
    <col min="2815" max="2815" width="13.5703125" style="115" customWidth="1"/>
    <col min="2816" max="2816" width="16.7109375" style="115" customWidth="1"/>
    <col min="2817" max="2817" width="15.140625" style="115" customWidth="1"/>
    <col min="2818" max="3066" width="9.140625" style="115"/>
    <col min="3067" max="3067" width="0" style="115" hidden="1" customWidth="1"/>
    <col min="3068" max="3068" width="3.5703125" style="115" customWidth="1"/>
    <col min="3069" max="3069" width="49.85546875" style="115" customWidth="1"/>
    <col min="3070" max="3070" width="16" style="115" customWidth="1"/>
    <col min="3071" max="3071" width="13.5703125" style="115" customWidth="1"/>
    <col min="3072" max="3072" width="16.7109375" style="115" customWidth="1"/>
    <col min="3073" max="3073" width="15.140625" style="115" customWidth="1"/>
    <col min="3074" max="3322" width="9.140625" style="115"/>
    <col min="3323" max="3323" width="0" style="115" hidden="1" customWidth="1"/>
    <col min="3324" max="3324" width="3.5703125" style="115" customWidth="1"/>
    <col min="3325" max="3325" width="49.85546875" style="115" customWidth="1"/>
    <col min="3326" max="3326" width="16" style="115" customWidth="1"/>
    <col min="3327" max="3327" width="13.5703125" style="115" customWidth="1"/>
    <col min="3328" max="3328" width="16.7109375" style="115" customWidth="1"/>
    <col min="3329" max="3329" width="15.140625" style="115" customWidth="1"/>
    <col min="3330" max="3578" width="9.140625" style="115"/>
    <col min="3579" max="3579" width="0" style="115" hidden="1" customWidth="1"/>
    <col min="3580" max="3580" width="3.5703125" style="115" customWidth="1"/>
    <col min="3581" max="3581" width="49.85546875" style="115" customWidth="1"/>
    <col min="3582" max="3582" width="16" style="115" customWidth="1"/>
    <col min="3583" max="3583" width="13.5703125" style="115" customWidth="1"/>
    <col min="3584" max="3584" width="16.7109375" style="115" customWidth="1"/>
    <col min="3585" max="3585" width="15.140625" style="115" customWidth="1"/>
    <col min="3586" max="3834" width="9.140625" style="115"/>
    <col min="3835" max="3835" width="0" style="115" hidden="1" customWidth="1"/>
    <col min="3836" max="3836" width="3.5703125" style="115" customWidth="1"/>
    <col min="3837" max="3837" width="49.85546875" style="115" customWidth="1"/>
    <col min="3838" max="3838" width="16" style="115" customWidth="1"/>
    <col min="3839" max="3839" width="13.5703125" style="115" customWidth="1"/>
    <col min="3840" max="3840" width="16.7109375" style="115" customWidth="1"/>
    <col min="3841" max="3841" width="15.140625" style="115" customWidth="1"/>
    <col min="3842" max="4090" width="9.140625" style="115"/>
    <col min="4091" max="4091" width="0" style="115" hidden="1" customWidth="1"/>
    <col min="4092" max="4092" width="3.5703125" style="115" customWidth="1"/>
    <col min="4093" max="4093" width="49.85546875" style="115" customWidth="1"/>
    <col min="4094" max="4094" width="16" style="115" customWidth="1"/>
    <col min="4095" max="4095" width="13.5703125" style="115" customWidth="1"/>
    <col min="4096" max="4096" width="16.7109375" style="115" customWidth="1"/>
    <col min="4097" max="4097" width="15.140625" style="115" customWidth="1"/>
    <col min="4098" max="4346" width="9.140625" style="115"/>
    <col min="4347" max="4347" width="0" style="115" hidden="1" customWidth="1"/>
    <col min="4348" max="4348" width="3.5703125" style="115" customWidth="1"/>
    <col min="4349" max="4349" width="49.85546875" style="115" customWidth="1"/>
    <col min="4350" max="4350" width="16" style="115" customWidth="1"/>
    <col min="4351" max="4351" width="13.5703125" style="115" customWidth="1"/>
    <col min="4352" max="4352" width="16.7109375" style="115" customWidth="1"/>
    <col min="4353" max="4353" width="15.140625" style="115" customWidth="1"/>
    <col min="4354" max="4602" width="9.140625" style="115"/>
    <col min="4603" max="4603" width="0" style="115" hidden="1" customWidth="1"/>
    <col min="4604" max="4604" width="3.5703125" style="115" customWidth="1"/>
    <col min="4605" max="4605" width="49.85546875" style="115" customWidth="1"/>
    <col min="4606" max="4606" width="16" style="115" customWidth="1"/>
    <col min="4607" max="4607" width="13.5703125" style="115" customWidth="1"/>
    <col min="4608" max="4608" width="16.7109375" style="115" customWidth="1"/>
    <col min="4609" max="4609" width="15.140625" style="115" customWidth="1"/>
    <col min="4610" max="4858" width="9.140625" style="115"/>
    <col min="4859" max="4859" width="0" style="115" hidden="1" customWidth="1"/>
    <col min="4860" max="4860" width="3.5703125" style="115" customWidth="1"/>
    <col min="4861" max="4861" width="49.85546875" style="115" customWidth="1"/>
    <col min="4862" max="4862" width="16" style="115" customWidth="1"/>
    <col min="4863" max="4863" width="13.5703125" style="115" customWidth="1"/>
    <col min="4864" max="4864" width="16.7109375" style="115" customWidth="1"/>
    <col min="4865" max="4865" width="15.140625" style="115" customWidth="1"/>
    <col min="4866" max="5114" width="9.140625" style="115"/>
    <col min="5115" max="5115" width="0" style="115" hidden="1" customWidth="1"/>
    <col min="5116" max="5116" width="3.5703125" style="115" customWidth="1"/>
    <col min="5117" max="5117" width="49.85546875" style="115" customWidth="1"/>
    <col min="5118" max="5118" width="16" style="115" customWidth="1"/>
    <col min="5119" max="5119" width="13.5703125" style="115" customWidth="1"/>
    <col min="5120" max="5120" width="16.7109375" style="115" customWidth="1"/>
    <col min="5121" max="5121" width="15.140625" style="115" customWidth="1"/>
    <col min="5122" max="5370" width="9.140625" style="115"/>
    <col min="5371" max="5371" width="0" style="115" hidden="1" customWidth="1"/>
    <col min="5372" max="5372" width="3.5703125" style="115" customWidth="1"/>
    <col min="5373" max="5373" width="49.85546875" style="115" customWidth="1"/>
    <col min="5374" max="5374" width="16" style="115" customWidth="1"/>
    <col min="5375" max="5375" width="13.5703125" style="115" customWidth="1"/>
    <col min="5376" max="5376" width="16.7109375" style="115" customWidth="1"/>
    <col min="5377" max="5377" width="15.140625" style="115" customWidth="1"/>
    <col min="5378" max="5626" width="9.140625" style="115"/>
    <col min="5627" max="5627" width="0" style="115" hidden="1" customWidth="1"/>
    <col min="5628" max="5628" width="3.5703125" style="115" customWidth="1"/>
    <col min="5629" max="5629" width="49.85546875" style="115" customWidth="1"/>
    <col min="5630" max="5630" width="16" style="115" customWidth="1"/>
    <col min="5631" max="5631" width="13.5703125" style="115" customWidth="1"/>
    <col min="5632" max="5632" width="16.7109375" style="115" customWidth="1"/>
    <col min="5633" max="5633" width="15.140625" style="115" customWidth="1"/>
    <col min="5634" max="5882" width="9.140625" style="115"/>
    <col min="5883" max="5883" width="0" style="115" hidden="1" customWidth="1"/>
    <col min="5884" max="5884" width="3.5703125" style="115" customWidth="1"/>
    <col min="5885" max="5885" width="49.85546875" style="115" customWidth="1"/>
    <col min="5886" max="5886" width="16" style="115" customWidth="1"/>
    <col min="5887" max="5887" width="13.5703125" style="115" customWidth="1"/>
    <col min="5888" max="5888" width="16.7109375" style="115" customWidth="1"/>
    <col min="5889" max="5889" width="15.140625" style="115" customWidth="1"/>
    <col min="5890" max="6138" width="9.140625" style="115"/>
    <col min="6139" max="6139" width="0" style="115" hidden="1" customWidth="1"/>
    <col min="6140" max="6140" width="3.5703125" style="115" customWidth="1"/>
    <col min="6141" max="6141" width="49.85546875" style="115" customWidth="1"/>
    <col min="6142" max="6142" width="16" style="115" customWidth="1"/>
    <col min="6143" max="6143" width="13.5703125" style="115" customWidth="1"/>
    <col min="6144" max="6144" width="16.7109375" style="115" customWidth="1"/>
    <col min="6145" max="6145" width="15.140625" style="115" customWidth="1"/>
    <col min="6146" max="6394" width="9.140625" style="115"/>
    <col min="6395" max="6395" width="0" style="115" hidden="1" customWidth="1"/>
    <col min="6396" max="6396" width="3.5703125" style="115" customWidth="1"/>
    <col min="6397" max="6397" width="49.85546875" style="115" customWidth="1"/>
    <col min="6398" max="6398" width="16" style="115" customWidth="1"/>
    <col min="6399" max="6399" width="13.5703125" style="115" customWidth="1"/>
    <col min="6400" max="6400" width="16.7109375" style="115" customWidth="1"/>
    <col min="6401" max="6401" width="15.140625" style="115" customWidth="1"/>
    <col min="6402" max="6650" width="9.140625" style="115"/>
    <col min="6651" max="6651" width="0" style="115" hidden="1" customWidth="1"/>
    <col min="6652" max="6652" width="3.5703125" style="115" customWidth="1"/>
    <col min="6653" max="6653" width="49.85546875" style="115" customWidth="1"/>
    <col min="6654" max="6654" width="16" style="115" customWidth="1"/>
    <col min="6655" max="6655" width="13.5703125" style="115" customWidth="1"/>
    <col min="6656" max="6656" width="16.7109375" style="115" customWidth="1"/>
    <col min="6657" max="6657" width="15.140625" style="115" customWidth="1"/>
    <col min="6658" max="6906" width="9.140625" style="115"/>
    <col min="6907" max="6907" width="0" style="115" hidden="1" customWidth="1"/>
    <col min="6908" max="6908" width="3.5703125" style="115" customWidth="1"/>
    <col min="6909" max="6909" width="49.85546875" style="115" customWidth="1"/>
    <col min="6910" max="6910" width="16" style="115" customWidth="1"/>
    <col min="6911" max="6911" width="13.5703125" style="115" customWidth="1"/>
    <col min="6912" max="6912" width="16.7109375" style="115" customWidth="1"/>
    <col min="6913" max="6913" width="15.140625" style="115" customWidth="1"/>
    <col min="6914" max="7162" width="9.140625" style="115"/>
    <col min="7163" max="7163" width="0" style="115" hidden="1" customWidth="1"/>
    <col min="7164" max="7164" width="3.5703125" style="115" customWidth="1"/>
    <col min="7165" max="7165" width="49.85546875" style="115" customWidth="1"/>
    <col min="7166" max="7166" width="16" style="115" customWidth="1"/>
    <col min="7167" max="7167" width="13.5703125" style="115" customWidth="1"/>
    <col min="7168" max="7168" width="16.7109375" style="115" customWidth="1"/>
    <col min="7169" max="7169" width="15.140625" style="115" customWidth="1"/>
    <col min="7170" max="7418" width="9.140625" style="115"/>
    <col min="7419" max="7419" width="0" style="115" hidden="1" customWidth="1"/>
    <col min="7420" max="7420" width="3.5703125" style="115" customWidth="1"/>
    <col min="7421" max="7421" width="49.85546875" style="115" customWidth="1"/>
    <col min="7422" max="7422" width="16" style="115" customWidth="1"/>
    <col min="7423" max="7423" width="13.5703125" style="115" customWidth="1"/>
    <col min="7424" max="7424" width="16.7109375" style="115" customWidth="1"/>
    <col min="7425" max="7425" width="15.140625" style="115" customWidth="1"/>
    <col min="7426" max="7674" width="9.140625" style="115"/>
    <col min="7675" max="7675" width="0" style="115" hidden="1" customWidth="1"/>
    <col min="7676" max="7676" width="3.5703125" style="115" customWidth="1"/>
    <col min="7677" max="7677" width="49.85546875" style="115" customWidth="1"/>
    <col min="7678" max="7678" width="16" style="115" customWidth="1"/>
    <col min="7679" max="7679" width="13.5703125" style="115" customWidth="1"/>
    <col min="7680" max="7680" width="16.7109375" style="115" customWidth="1"/>
    <col min="7681" max="7681" width="15.140625" style="115" customWidth="1"/>
    <col min="7682" max="7930" width="9.140625" style="115"/>
    <col min="7931" max="7931" width="0" style="115" hidden="1" customWidth="1"/>
    <col min="7932" max="7932" width="3.5703125" style="115" customWidth="1"/>
    <col min="7933" max="7933" width="49.85546875" style="115" customWidth="1"/>
    <col min="7934" max="7934" width="16" style="115" customWidth="1"/>
    <col min="7935" max="7935" width="13.5703125" style="115" customWidth="1"/>
    <col min="7936" max="7936" width="16.7109375" style="115" customWidth="1"/>
    <col min="7937" max="7937" width="15.140625" style="115" customWidth="1"/>
    <col min="7938" max="8186" width="9.140625" style="115"/>
    <col min="8187" max="8187" width="0" style="115" hidden="1" customWidth="1"/>
    <col min="8188" max="8188" width="3.5703125" style="115" customWidth="1"/>
    <col min="8189" max="8189" width="49.85546875" style="115" customWidth="1"/>
    <col min="8190" max="8190" width="16" style="115" customWidth="1"/>
    <col min="8191" max="8191" width="13.5703125" style="115" customWidth="1"/>
    <col min="8192" max="8192" width="16.7109375" style="115" customWidth="1"/>
    <col min="8193" max="8193" width="15.140625" style="115" customWidth="1"/>
    <col min="8194" max="8442" width="9.140625" style="115"/>
    <col min="8443" max="8443" width="0" style="115" hidden="1" customWidth="1"/>
    <col min="8444" max="8444" width="3.5703125" style="115" customWidth="1"/>
    <col min="8445" max="8445" width="49.85546875" style="115" customWidth="1"/>
    <col min="8446" max="8446" width="16" style="115" customWidth="1"/>
    <col min="8447" max="8447" width="13.5703125" style="115" customWidth="1"/>
    <col min="8448" max="8448" width="16.7109375" style="115" customWidth="1"/>
    <col min="8449" max="8449" width="15.140625" style="115" customWidth="1"/>
    <col min="8450" max="8698" width="9.140625" style="115"/>
    <col min="8699" max="8699" width="0" style="115" hidden="1" customWidth="1"/>
    <col min="8700" max="8700" width="3.5703125" style="115" customWidth="1"/>
    <col min="8701" max="8701" width="49.85546875" style="115" customWidth="1"/>
    <col min="8702" max="8702" width="16" style="115" customWidth="1"/>
    <col min="8703" max="8703" width="13.5703125" style="115" customWidth="1"/>
    <col min="8704" max="8704" width="16.7109375" style="115" customWidth="1"/>
    <col min="8705" max="8705" width="15.140625" style="115" customWidth="1"/>
    <col min="8706" max="8954" width="9.140625" style="115"/>
    <col min="8955" max="8955" width="0" style="115" hidden="1" customWidth="1"/>
    <col min="8956" max="8956" width="3.5703125" style="115" customWidth="1"/>
    <col min="8957" max="8957" width="49.85546875" style="115" customWidth="1"/>
    <col min="8958" max="8958" width="16" style="115" customWidth="1"/>
    <col min="8959" max="8959" width="13.5703125" style="115" customWidth="1"/>
    <col min="8960" max="8960" width="16.7109375" style="115" customWidth="1"/>
    <col min="8961" max="8961" width="15.140625" style="115" customWidth="1"/>
    <col min="8962" max="9210" width="9.140625" style="115"/>
    <col min="9211" max="9211" width="0" style="115" hidden="1" customWidth="1"/>
    <col min="9212" max="9212" width="3.5703125" style="115" customWidth="1"/>
    <col min="9213" max="9213" width="49.85546875" style="115" customWidth="1"/>
    <col min="9214" max="9214" width="16" style="115" customWidth="1"/>
    <col min="9215" max="9215" width="13.5703125" style="115" customWidth="1"/>
    <col min="9216" max="9216" width="16.7109375" style="115" customWidth="1"/>
    <col min="9217" max="9217" width="15.140625" style="115" customWidth="1"/>
    <col min="9218" max="9466" width="9.140625" style="115"/>
    <col min="9467" max="9467" width="0" style="115" hidden="1" customWidth="1"/>
    <col min="9468" max="9468" width="3.5703125" style="115" customWidth="1"/>
    <col min="9469" max="9469" width="49.85546875" style="115" customWidth="1"/>
    <col min="9470" max="9470" width="16" style="115" customWidth="1"/>
    <col min="9471" max="9471" width="13.5703125" style="115" customWidth="1"/>
    <col min="9472" max="9472" width="16.7109375" style="115" customWidth="1"/>
    <col min="9473" max="9473" width="15.140625" style="115" customWidth="1"/>
    <col min="9474" max="9722" width="9.140625" style="115"/>
    <col min="9723" max="9723" width="0" style="115" hidden="1" customWidth="1"/>
    <col min="9724" max="9724" width="3.5703125" style="115" customWidth="1"/>
    <col min="9725" max="9725" width="49.85546875" style="115" customWidth="1"/>
    <col min="9726" max="9726" width="16" style="115" customWidth="1"/>
    <col min="9727" max="9727" width="13.5703125" style="115" customWidth="1"/>
    <col min="9728" max="9728" width="16.7109375" style="115" customWidth="1"/>
    <col min="9729" max="9729" width="15.140625" style="115" customWidth="1"/>
    <col min="9730" max="9978" width="9.140625" style="115"/>
    <col min="9979" max="9979" width="0" style="115" hidden="1" customWidth="1"/>
    <col min="9980" max="9980" width="3.5703125" style="115" customWidth="1"/>
    <col min="9981" max="9981" width="49.85546875" style="115" customWidth="1"/>
    <col min="9982" max="9982" width="16" style="115" customWidth="1"/>
    <col min="9983" max="9983" width="13.5703125" style="115" customWidth="1"/>
    <col min="9984" max="9984" width="16.7109375" style="115" customWidth="1"/>
    <col min="9985" max="9985" width="15.140625" style="115" customWidth="1"/>
    <col min="9986" max="10234" width="9.140625" style="115"/>
    <col min="10235" max="10235" width="0" style="115" hidden="1" customWidth="1"/>
    <col min="10236" max="10236" width="3.5703125" style="115" customWidth="1"/>
    <col min="10237" max="10237" width="49.85546875" style="115" customWidth="1"/>
    <col min="10238" max="10238" width="16" style="115" customWidth="1"/>
    <col min="10239" max="10239" width="13.5703125" style="115" customWidth="1"/>
    <col min="10240" max="10240" width="16.7109375" style="115" customWidth="1"/>
    <col min="10241" max="10241" width="15.140625" style="115" customWidth="1"/>
    <col min="10242" max="10490" width="9.140625" style="115"/>
    <col min="10491" max="10491" width="0" style="115" hidden="1" customWidth="1"/>
    <col min="10492" max="10492" width="3.5703125" style="115" customWidth="1"/>
    <col min="10493" max="10493" width="49.85546875" style="115" customWidth="1"/>
    <col min="10494" max="10494" width="16" style="115" customWidth="1"/>
    <col min="10495" max="10495" width="13.5703125" style="115" customWidth="1"/>
    <col min="10496" max="10496" width="16.7109375" style="115" customWidth="1"/>
    <col min="10497" max="10497" width="15.140625" style="115" customWidth="1"/>
    <col min="10498" max="10746" width="9.140625" style="115"/>
    <col min="10747" max="10747" width="0" style="115" hidden="1" customWidth="1"/>
    <col min="10748" max="10748" width="3.5703125" style="115" customWidth="1"/>
    <col min="10749" max="10749" width="49.85546875" style="115" customWidth="1"/>
    <col min="10750" max="10750" width="16" style="115" customWidth="1"/>
    <col min="10751" max="10751" width="13.5703125" style="115" customWidth="1"/>
    <col min="10752" max="10752" width="16.7109375" style="115" customWidth="1"/>
    <col min="10753" max="10753" width="15.140625" style="115" customWidth="1"/>
    <col min="10754" max="11002" width="9.140625" style="115"/>
    <col min="11003" max="11003" width="0" style="115" hidden="1" customWidth="1"/>
    <col min="11004" max="11004" width="3.5703125" style="115" customWidth="1"/>
    <col min="11005" max="11005" width="49.85546875" style="115" customWidth="1"/>
    <col min="11006" max="11006" width="16" style="115" customWidth="1"/>
    <col min="11007" max="11007" width="13.5703125" style="115" customWidth="1"/>
    <col min="11008" max="11008" width="16.7109375" style="115" customWidth="1"/>
    <col min="11009" max="11009" width="15.140625" style="115" customWidth="1"/>
    <col min="11010" max="11258" width="9.140625" style="115"/>
    <col min="11259" max="11259" width="0" style="115" hidden="1" customWidth="1"/>
    <col min="11260" max="11260" width="3.5703125" style="115" customWidth="1"/>
    <col min="11261" max="11261" width="49.85546875" style="115" customWidth="1"/>
    <col min="11262" max="11262" width="16" style="115" customWidth="1"/>
    <col min="11263" max="11263" width="13.5703125" style="115" customWidth="1"/>
    <col min="11264" max="11264" width="16.7109375" style="115" customWidth="1"/>
    <col min="11265" max="11265" width="15.140625" style="115" customWidth="1"/>
    <col min="11266" max="11514" width="9.140625" style="115"/>
    <col min="11515" max="11515" width="0" style="115" hidden="1" customWidth="1"/>
    <col min="11516" max="11516" width="3.5703125" style="115" customWidth="1"/>
    <col min="11517" max="11517" width="49.85546875" style="115" customWidth="1"/>
    <col min="11518" max="11518" width="16" style="115" customWidth="1"/>
    <col min="11519" max="11519" width="13.5703125" style="115" customWidth="1"/>
    <col min="11520" max="11520" width="16.7109375" style="115" customWidth="1"/>
    <col min="11521" max="11521" width="15.140625" style="115" customWidth="1"/>
    <col min="11522" max="11770" width="9.140625" style="115"/>
    <col min="11771" max="11771" width="0" style="115" hidden="1" customWidth="1"/>
    <col min="11772" max="11772" width="3.5703125" style="115" customWidth="1"/>
    <col min="11773" max="11773" width="49.85546875" style="115" customWidth="1"/>
    <col min="11774" max="11774" width="16" style="115" customWidth="1"/>
    <col min="11775" max="11775" width="13.5703125" style="115" customWidth="1"/>
    <col min="11776" max="11776" width="16.7109375" style="115" customWidth="1"/>
    <col min="11777" max="11777" width="15.140625" style="115" customWidth="1"/>
    <col min="11778" max="12026" width="9.140625" style="115"/>
    <col min="12027" max="12027" width="0" style="115" hidden="1" customWidth="1"/>
    <col min="12028" max="12028" width="3.5703125" style="115" customWidth="1"/>
    <col min="12029" max="12029" width="49.85546875" style="115" customWidth="1"/>
    <col min="12030" max="12030" width="16" style="115" customWidth="1"/>
    <col min="12031" max="12031" width="13.5703125" style="115" customWidth="1"/>
    <col min="12032" max="12032" width="16.7109375" style="115" customWidth="1"/>
    <col min="12033" max="12033" width="15.140625" style="115" customWidth="1"/>
    <col min="12034" max="12282" width="9.140625" style="115"/>
    <col min="12283" max="12283" width="0" style="115" hidden="1" customWidth="1"/>
    <col min="12284" max="12284" width="3.5703125" style="115" customWidth="1"/>
    <col min="12285" max="12285" width="49.85546875" style="115" customWidth="1"/>
    <col min="12286" max="12286" width="16" style="115" customWidth="1"/>
    <col min="12287" max="12287" width="13.5703125" style="115" customWidth="1"/>
    <col min="12288" max="12288" width="16.7109375" style="115" customWidth="1"/>
    <col min="12289" max="12289" width="15.140625" style="115" customWidth="1"/>
    <col min="12290" max="12538" width="9.140625" style="115"/>
    <col min="12539" max="12539" width="0" style="115" hidden="1" customWidth="1"/>
    <col min="12540" max="12540" width="3.5703125" style="115" customWidth="1"/>
    <col min="12541" max="12541" width="49.85546875" style="115" customWidth="1"/>
    <col min="12542" max="12542" width="16" style="115" customWidth="1"/>
    <col min="12543" max="12543" width="13.5703125" style="115" customWidth="1"/>
    <col min="12544" max="12544" width="16.7109375" style="115" customWidth="1"/>
    <col min="12545" max="12545" width="15.140625" style="115" customWidth="1"/>
    <col min="12546" max="12794" width="9.140625" style="115"/>
    <col min="12795" max="12795" width="0" style="115" hidden="1" customWidth="1"/>
    <col min="12796" max="12796" width="3.5703125" style="115" customWidth="1"/>
    <col min="12797" max="12797" width="49.85546875" style="115" customWidth="1"/>
    <col min="12798" max="12798" width="16" style="115" customWidth="1"/>
    <col min="12799" max="12799" width="13.5703125" style="115" customWidth="1"/>
    <col min="12800" max="12800" width="16.7109375" style="115" customWidth="1"/>
    <col min="12801" max="12801" width="15.140625" style="115" customWidth="1"/>
    <col min="12802" max="13050" width="9.140625" style="115"/>
    <col min="13051" max="13051" width="0" style="115" hidden="1" customWidth="1"/>
    <col min="13052" max="13052" width="3.5703125" style="115" customWidth="1"/>
    <col min="13053" max="13053" width="49.85546875" style="115" customWidth="1"/>
    <col min="13054" max="13054" width="16" style="115" customWidth="1"/>
    <col min="13055" max="13055" width="13.5703125" style="115" customWidth="1"/>
    <col min="13056" max="13056" width="16.7109375" style="115" customWidth="1"/>
    <col min="13057" max="13057" width="15.140625" style="115" customWidth="1"/>
    <col min="13058" max="13306" width="9.140625" style="115"/>
    <col min="13307" max="13307" width="0" style="115" hidden="1" customWidth="1"/>
    <col min="13308" max="13308" width="3.5703125" style="115" customWidth="1"/>
    <col min="13309" max="13309" width="49.85546875" style="115" customWidth="1"/>
    <col min="13310" max="13310" width="16" style="115" customWidth="1"/>
    <col min="13311" max="13311" width="13.5703125" style="115" customWidth="1"/>
    <col min="13312" max="13312" width="16.7109375" style="115" customWidth="1"/>
    <col min="13313" max="13313" width="15.140625" style="115" customWidth="1"/>
    <col min="13314" max="13562" width="9.140625" style="115"/>
    <col min="13563" max="13563" width="0" style="115" hidden="1" customWidth="1"/>
    <col min="13564" max="13564" width="3.5703125" style="115" customWidth="1"/>
    <col min="13565" max="13565" width="49.85546875" style="115" customWidth="1"/>
    <col min="13566" max="13566" width="16" style="115" customWidth="1"/>
    <col min="13567" max="13567" width="13.5703125" style="115" customWidth="1"/>
    <col min="13568" max="13568" width="16.7109375" style="115" customWidth="1"/>
    <col min="13569" max="13569" width="15.140625" style="115" customWidth="1"/>
    <col min="13570" max="13818" width="9.140625" style="115"/>
    <col min="13819" max="13819" width="0" style="115" hidden="1" customWidth="1"/>
    <col min="13820" max="13820" width="3.5703125" style="115" customWidth="1"/>
    <col min="13821" max="13821" width="49.85546875" style="115" customWidth="1"/>
    <col min="13822" max="13822" width="16" style="115" customWidth="1"/>
    <col min="13823" max="13823" width="13.5703125" style="115" customWidth="1"/>
    <col min="13824" max="13824" width="16.7109375" style="115" customWidth="1"/>
    <col min="13825" max="13825" width="15.140625" style="115" customWidth="1"/>
    <col min="13826" max="14074" width="9.140625" style="115"/>
    <col min="14075" max="14075" width="0" style="115" hidden="1" customWidth="1"/>
    <col min="14076" max="14076" width="3.5703125" style="115" customWidth="1"/>
    <col min="14077" max="14077" width="49.85546875" style="115" customWidth="1"/>
    <col min="14078" max="14078" width="16" style="115" customWidth="1"/>
    <col min="14079" max="14079" width="13.5703125" style="115" customWidth="1"/>
    <col min="14080" max="14080" width="16.7109375" style="115" customWidth="1"/>
    <col min="14081" max="14081" width="15.140625" style="115" customWidth="1"/>
    <col min="14082" max="14330" width="9.140625" style="115"/>
    <col min="14331" max="14331" width="0" style="115" hidden="1" customWidth="1"/>
    <col min="14332" max="14332" width="3.5703125" style="115" customWidth="1"/>
    <col min="14333" max="14333" width="49.85546875" style="115" customWidth="1"/>
    <col min="14334" max="14334" width="16" style="115" customWidth="1"/>
    <col min="14335" max="14335" width="13.5703125" style="115" customWidth="1"/>
    <col min="14336" max="14336" width="16.7109375" style="115" customWidth="1"/>
    <col min="14337" max="14337" width="15.140625" style="115" customWidth="1"/>
    <col min="14338" max="14586" width="9.140625" style="115"/>
    <col min="14587" max="14587" width="0" style="115" hidden="1" customWidth="1"/>
    <col min="14588" max="14588" width="3.5703125" style="115" customWidth="1"/>
    <col min="14589" max="14589" width="49.85546875" style="115" customWidth="1"/>
    <col min="14590" max="14590" width="16" style="115" customWidth="1"/>
    <col min="14591" max="14591" width="13.5703125" style="115" customWidth="1"/>
    <col min="14592" max="14592" width="16.7109375" style="115" customWidth="1"/>
    <col min="14593" max="14593" width="15.140625" style="115" customWidth="1"/>
    <col min="14594" max="14842" width="9.140625" style="115"/>
    <col min="14843" max="14843" width="0" style="115" hidden="1" customWidth="1"/>
    <col min="14844" max="14844" width="3.5703125" style="115" customWidth="1"/>
    <col min="14845" max="14845" width="49.85546875" style="115" customWidth="1"/>
    <col min="14846" max="14846" width="16" style="115" customWidth="1"/>
    <col min="14847" max="14847" width="13.5703125" style="115" customWidth="1"/>
    <col min="14848" max="14848" width="16.7109375" style="115" customWidth="1"/>
    <col min="14849" max="14849" width="15.140625" style="115" customWidth="1"/>
    <col min="14850" max="15098" width="9.140625" style="115"/>
    <col min="15099" max="15099" width="0" style="115" hidden="1" customWidth="1"/>
    <col min="15100" max="15100" width="3.5703125" style="115" customWidth="1"/>
    <col min="15101" max="15101" width="49.85546875" style="115" customWidth="1"/>
    <col min="15102" max="15102" width="16" style="115" customWidth="1"/>
    <col min="15103" max="15103" width="13.5703125" style="115" customWidth="1"/>
    <col min="15104" max="15104" width="16.7109375" style="115" customWidth="1"/>
    <col min="15105" max="15105" width="15.140625" style="115" customWidth="1"/>
    <col min="15106" max="15354" width="9.140625" style="115"/>
    <col min="15355" max="15355" width="0" style="115" hidden="1" customWidth="1"/>
    <col min="15356" max="15356" width="3.5703125" style="115" customWidth="1"/>
    <col min="15357" max="15357" width="49.85546875" style="115" customWidth="1"/>
    <col min="15358" max="15358" width="16" style="115" customWidth="1"/>
    <col min="15359" max="15359" width="13.5703125" style="115" customWidth="1"/>
    <col min="15360" max="15360" width="16.7109375" style="115" customWidth="1"/>
    <col min="15361" max="15361" width="15.140625" style="115" customWidth="1"/>
    <col min="15362" max="15610" width="9.140625" style="115"/>
    <col min="15611" max="15611" width="0" style="115" hidden="1" customWidth="1"/>
    <col min="15612" max="15612" width="3.5703125" style="115" customWidth="1"/>
    <col min="15613" max="15613" width="49.85546875" style="115" customWidth="1"/>
    <col min="15614" max="15614" width="16" style="115" customWidth="1"/>
    <col min="15615" max="15615" width="13.5703125" style="115" customWidth="1"/>
    <col min="15616" max="15616" width="16.7109375" style="115" customWidth="1"/>
    <col min="15617" max="15617" width="15.140625" style="115" customWidth="1"/>
    <col min="15618" max="15866" width="9.140625" style="115"/>
    <col min="15867" max="15867" width="0" style="115" hidden="1" customWidth="1"/>
    <col min="15868" max="15868" width="3.5703125" style="115" customWidth="1"/>
    <col min="15869" max="15869" width="49.85546875" style="115" customWidth="1"/>
    <col min="15870" max="15870" width="16" style="115" customWidth="1"/>
    <col min="15871" max="15871" width="13.5703125" style="115" customWidth="1"/>
    <col min="15872" max="15872" width="16.7109375" style="115" customWidth="1"/>
    <col min="15873" max="15873" width="15.140625" style="115" customWidth="1"/>
    <col min="15874" max="16122" width="9.140625" style="115"/>
    <col min="16123" max="16123" width="0" style="115" hidden="1" customWidth="1"/>
    <col min="16124" max="16124" width="3.5703125" style="115" customWidth="1"/>
    <col min="16125" max="16125" width="49.85546875" style="115" customWidth="1"/>
    <col min="16126" max="16126" width="16" style="115" customWidth="1"/>
    <col min="16127" max="16127" width="13.5703125" style="115" customWidth="1"/>
    <col min="16128" max="16128" width="16.7109375" style="115" customWidth="1"/>
    <col min="16129" max="16129" width="15.140625" style="115" customWidth="1"/>
    <col min="16130" max="16384" width="9.140625" style="115"/>
  </cols>
  <sheetData>
    <row r="1" spans="1:9" s="1" customFormat="1" ht="17.25">
      <c r="A1" s="159" t="s">
        <v>0</v>
      </c>
      <c r="B1" s="159"/>
      <c r="C1" s="159"/>
      <c r="D1" s="159"/>
      <c r="E1" s="159"/>
      <c r="F1" s="159"/>
      <c r="G1" s="159"/>
    </row>
    <row r="2" spans="1:9" s="1" customFormat="1" ht="17.25">
      <c r="A2" s="110"/>
      <c r="B2" s="110"/>
      <c r="C2" s="110"/>
      <c r="D2" s="110"/>
      <c r="E2" s="110"/>
      <c r="F2" s="110"/>
      <c r="G2" s="110"/>
    </row>
    <row r="3" spans="1:9" s="1" customFormat="1" ht="54" customHeight="1">
      <c r="A3" s="160" t="s">
        <v>428</v>
      </c>
      <c r="B3" s="160"/>
      <c r="C3" s="160"/>
      <c r="D3" s="160"/>
      <c r="E3" s="160"/>
      <c r="F3" s="160"/>
      <c r="G3" s="160"/>
    </row>
    <row r="4" spans="1:9" s="1" customFormat="1" ht="17.25">
      <c r="A4" s="129"/>
      <c r="B4" s="129"/>
      <c r="C4" s="129"/>
      <c r="D4" s="129"/>
      <c r="E4" s="129"/>
    </row>
    <row r="5" spans="1:9" s="112" customFormat="1" ht="14.25" thickBot="1">
      <c r="A5" s="113"/>
      <c r="C5" s="114"/>
    </row>
    <row r="6" spans="1:9" ht="23.25" customHeight="1">
      <c r="A6" s="168" t="s">
        <v>1</v>
      </c>
      <c r="B6" s="170" t="s">
        <v>2</v>
      </c>
      <c r="C6" s="172" t="s">
        <v>3</v>
      </c>
      <c r="D6" s="174" t="s">
        <v>4</v>
      </c>
      <c r="E6" s="174"/>
      <c r="F6" s="166" t="s">
        <v>5</v>
      </c>
      <c r="G6" s="167"/>
    </row>
    <row r="7" spans="1:9" ht="23.25" customHeight="1">
      <c r="A7" s="169"/>
      <c r="B7" s="171"/>
      <c r="C7" s="173"/>
      <c r="D7" s="12" t="s">
        <v>6</v>
      </c>
      <c r="E7" s="11" t="s">
        <v>7</v>
      </c>
      <c r="F7" s="12" t="s">
        <v>8</v>
      </c>
      <c r="G7" s="24" t="s">
        <v>7</v>
      </c>
    </row>
    <row r="8" spans="1:9" s="116" customFormat="1" ht="21.75" customHeight="1">
      <c r="A8" s="13"/>
      <c r="B8" s="165" t="s">
        <v>9</v>
      </c>
      <c r="C8" s="165"/>
      <c r="D8" s="148">
        <f>D10+D48+D115+D129+D161+D169+D176+D199+D202+D205</f>
        <v>72341349.269999996</v>
      </c>
      <c r="E8" s="149">
        <f>E10+E48+E115+E129+E161+E169+E176+E199+E202+E205</f>
        <v>28593678.627400003</v>
      </c>
      <c r="F8" s="148">
        <f>F10+F48+F115+F129+F161+F169+F176+F199+F202+F205</f>
        <v>158221971.99999997</v>
      </c>
      <c r="G8" s="203">
        <f>G10+G48+G115+G129+G161+G169+G176+G199+G202+G205</f>
        <v>62685100.043299995</v>
      </c>
    </row>
    <row r="9" spans="1:9" s="112" customFormat="1" outlineLevel="1">
      <c r="A9" s="117"/>
      <c r="B9" s="162" t="s">
        <v>10</v>
      </c>
      <c r="C9" s="163"/>
      <c r="D9" s="118"/>
      <c r="E9" s="119"/>
      <c r="F9" s="118"/>
      <c r="G9" s="120"/>
    </row>
    <row r="10" spans="1:9" s="122" customFormat="1" ht="20.25" customHeight="1" outlineLevel="1" collapsed="1">
      <c r="A10" s="204" t="s">
        <v>11</v>
      </c>
      <c r="B10" s="157" t="s">
        <v>12</v>
      </c>
      <c r="C10" s="157"/>
      <c r="D10" s="152">
        <f>_xlfn.AGGREGATE(9,6,D11:D47)</f>
        <v>27410060.169999994</v>
      </c>
      <c r="E10" s="153">
        <f>_xlfn.AGGREGATE(9,6,E11:E47)</f>
        <v>10838726.3554</v>
      </c>
      <c r="F10" s="152">
        <f>_xlfn.AGGREGATE(9,6,F11:F47)</f>
        <v>12664438.59</v>
      </c>
      <c r="G10" s="205">
        <f>_xlfn.AGGREGATE(9,6,G11:G47)</f>
        <v>5014466.7835999997</v>
      </c>
      <c r="H10" s="121"/>
      <c r="I10" s="121"/>
    </row>
    <row r="11" spans="1:9" s="112" customFormat="1" ht="33.75" hidden="1" customHeight="1" outlineLevel="2">
      <c r="A11" s="117">
        <v>1</v>
      </c>
      <c r="B11" s="154" t="s">
        <v>13</v>
      </c>
      <c r="C11" s="154" t="s">
        <v>14</v>
      </c>
      <c r="D11" s="150">
        <v>794602.66</v>
      </c>
      <c r="E11" s="155">
        <v>309688.44069999998</v>
      </c>
      <c r="F11" s="150">
        <v>1218780</v>
      </c>
      <c r="G11" s="206">
        <v>475007.31719999999</v>
      </c>
    </row>
    <row r="12" spans="1:9" s="112" customFormat="1" ht="27" hidden="1" outlineLevel="2">
      <c r="A12" s="117">
        <f t="shared" ref="A12:A47" si="0">A11+1</f>
        <v>2</v>
      </c>
      <c r="B12" s="154" t="s">
        <v>13</v>
      </c>
      <c r="C12" s="154" t="s">
        <v>15</v>
      </c>
      <c r="D12" s="150">
        <v>587327.39</v>
      </c>
      <c r="E12" s="155">
        <v>237667.90160000001</v>
      </c>
      <c r="F12" s="150">
        <v>680915.02</v>
      </c>
      <c r="G12" s="206">
        <v>275539.07199999999</v>
      </c>
    </row>
    <row r="13" spans="1:9" s="112" customFormat="1" ht="36.75" hidden="1" customHeight="1" outlineLevel="2">
      <c r="A13" s="117">
        <f t="shared" si="0"/>
        <v>3</v>
      </c>
      <c r="B13" s="154" t="s">
        <v>13</v>
      </c>
      <c r="C13" s="154" t="s">
        <v>16</v>
      </c>
      <c r="D13" s="150">
        <v>167192.69</v>
      </c>
      <c r="E13" s="155">
        <v>66081.238800000006</v>
      </c>
      <c r="F13" s="150">
        <v>233100.01</v>
      </c>
      <c r="G13" s="206">
        <v>92130.448000000004</v>
      </c>
    </row>
    <row r="14" spans="1:9" s="112" customFormat="1" ht="36.75" hidden="1" customHeight="1" outlineLevel="2">
      <c r="A14" s="117">
        <f t="shared" si="0"/>
        <v>4</v>
      </c>
      <c r="B14" s="154" t="s">
        <v>13</v>
      </c>
      <c r="C14" s="154" t="s">
        <v>17</v>
      </c>
      <c r="D14" s="150">
        <v>110925.09</v>
      </c>
      <c r="E14" s="155">
        <v>43231.944600000003</v>
      </c>
      <c r="F14" s="150">
        <v>157288.57999999999</v>
      </c>
      <c r="G14" s="206">
        <v>61301.6512</v>
      </c>
    </row>
    <row r="15" spans="1:9" s="112" customFormat="1" ht="36.75" hidden="1" customHeight="1" outlineLevel="2">
      <c r="A15" s="117">
        <f t="shared" si="0"/>
        <v>5</v>
      </c>
      <c r="B15" s="154" t="s">
        <v>13</v>
      </c>
      <c r="C15" s="154" t="s">
        <v>18</v>
      </c>
      <c r="D15" s="150">
        <v>211353.4</v>
      </c>
      <c r="E15" s="155">
        <v>82372.874100000001</v>
      </c>
      <c r="F15" s="150">
        <v>299693.05</v>
      </c>
      <c r="G15" s="206">
        <v>116802.36930000001</v>
      </c>
    </row>
    <row r="16" spans="1:9" s="112" customFormat="1" ht="40.5" hidden="1" outlineLevel="2">
      <c r="A16" s="117">
        <f t="shared" si="0"/>
        <v>6</v>
      </c>
      <c r="B16" s="154" t="s">
        <v>13</v>
      </c>
      <c r="C16" s="154" t="s">
        <v>19</v>
      </c>
      <c r="D16" s="150">
        <v>1010705.66</v>
      </c>
      <c r="E16" s="155">
        <v>393912.42389999999</v>
      </c>
      <c r="F16" s="150">
        <v>1328962.1599999999</v>
      </c>
      <c r="G16" s="206">
        <v>517949.71220000001</v>
      </c>
    </row>
    <row r="17" spans="1:7" s="112" customFormat="1" ht="36.75" hidden="1" customHeight="1" outlineLevel="2">
      <c r="A17" s="117">
        <f t="shared" si="0"/>
        <v>7</v>
      </c>
      <c r="B17" s="154" t="s">
        <v>13</v>
      </c>
      <c r="C17" s="154" t="s">
        <v>20</v>
      </c>
      <c r="D17" s="150">
        <v>615997.32999999996</v>
      </c>
      <c r="E17" s="155">
        <v>250938.83230000001</v>
      </c>
      <c r="F17" s="150">
        <v>775742.69</v>
      </c>
      <c r="G17" s="206">
        <v>316014.29960000003</v>
      </c>
    </row>
    <row r="18" spans="1:7" s="112" customFormat="1" ht="36.75" hidden="1" customHeight="1" outlineLevel="2">
      <c r="A18" s="117">
        <f t="shared" si="0"/>
        <v>8</v>
      </c>
      <c r="B18" s="154" t="s">
        <v>13</v>
      </c>
      <c r="C18" s="154" t="s">
        <v>21</v>
      </c>
      <c r="D18" s="150">
        <v>105717.18</v>
      </c>
      <c r="E18" s="155">
        <v>42876.7739</v>
      </c>
      <c r="F18" s="150">
        <v>133200</v>
      </c>
      <c r="G18" s="206">
        <v>54023.256000000001</v>
      </c>
    </row>
    <row r="19" spans="1:7" s="112" customFormat="1" ht="33" hidden="1" customHeight="1" outlineLevel="2">
      <c r="A19" s="117">
        <f t="shared" si="0"/>
        <v>9</v>
      </c>
      <c r="B19" s="154" t="s">
        <v>13</v>
      </c>
      <c r="C19" s="154" t="s">
        <v>22</v>
      </c>
      <c r="D19" s="150">
        <v>501752.11</v>
      </c>
      <c r="E19" s="155">
        <v>203500.6208</v>
      </c>
      <c r="F19" s="150">
        <v>632190.16</v>
      </c>
      <c r="G19" s="206">
        <v>256403.6851</v>
      </c>
    </row>
    <row r="20" spans="1:7" s="112" customFormat="1" ht="20.25" hidden="1" customHeight="1" outlineLevel="2">
      <c r="A20" s="117">
        <f t="shared" si="0"/>
        <v>10</v>
      </c>
      <c r="B20" s="154" t="s">
        <v>13</v>
      </c>
      <c r="C20" s="154" t="s">
        <v>23</v>
      </c>
      <c r="D20" s="150">
        <v>937607.71</v>
      </c>
      <c r="E20" s="155">
        <v>365310.71600000001</v>
      </c>
      <c r="F20" s="150">
        <v>1134383.96</v>
      </c>
      <c r="G20" s="206">
        <v>441978.67849999998</v>
      </c>
    </row>
    <row r="21" spans="1:7" s="112" customFormat="1" ht="33" hidden="1" customHeight="1" outlineLevel="2">
      <c r="A21" s="117">
        <f t="shared" si="0"/>
        <v>11</v>
      </c>
      <c r="B21" s="154" t="s">
        <v>13</v>
      </c>
      <c r="C21" s="154" t="s">
        <v>24</v>
      </c>
      <c r="D21" s="150">
        <v>513808.82</v>
      </c>
      <c r="E21" s="155">
        <v>207917.87710000001</v>
      </c>
      <c r="F21" s="150">
        <v>599167.32999999996</v>
      </c>
      <c r="G21" s="206">
        <v>242459.05179999999</v>
      </c>
    </row>
    <row r="22" spans="1:7" s="123" customFormat="1" ht="27" hidden="1" outlineLevel="2">
      <c r="A22" s="117">
        <f t="shared" si="0"/>
        <v>12</v>
      </c>
      <c r="B22" s="154" t="s">
        <v>13</v>
      </c>
      <c r="C22" s="154" t="s">
        <v>25</v>
      </c>
      <c r="D22" s="150">
        <v>892263.08</v>
      </c>
      <c r="E22" s="155">
        <v>363481.21090000001</v>
      </c>
      <c r="F22" s="150">
        <v>999000</v>
      </c>
      <c r="G22" s="206">
        <v>406962.63</v>
      </c>
    </row>
    <row r="23" spans="1:7" s="123" customFormat="1" ht="18" hidden="1" customHeight="1" outlineLevel="2">
      <c r="A23" s="117">
        <f t="shared" si="0"/>
        <v>13</v>
      </c>
      <c r="B23" s="154" t="s">
        <v>13</v>
      </c>
      <c r="C23" s="154" t="s">
        <v>26</v>
      </c>
      <c r="D23" s="150">
        <v>442670.43</v>
      </c>
      <c r="E23" s="155">
        <v>179595.82019999999</v>
      </c>
      <c r="F23" s="150">
        <v>497182.94</v>
      </c>
      <c r="G23" s="206">
        <v>201712.0906</v>
      </c>
    </row>
    <row r="24" spans="1:7" s="123" customFormat="1" ht="27" hidden="1" outlineLevel="2">
      <c r="A24" s="117">
        <f t="shared" si="0"/>
        <v>14</v>
      </c>
      <c r="B24" s="154" t="s">
        <v>13</v>
      </c>
      <c r="C24" s="154" t="s">
        <v>27</v>
      </c>
      <c r="D24" s="150">
        <v>1344992.64</v>
      </c>
      <c r="E24" s="155">
        <v>524036.03240000003</v>
      </c>
      <c r="F24" s="150">
        <v>1453140.85</v>
      </c>
      <c r="G24" s="206">
        <v>566172.73800000001</v>
      </c>
    </row>
    <row r="25" spans="1:7" s="123" customFormat="1" hidden="1" outlineLevel="2">
      <c r="A25" s="117">
        <f t="shared" si="0"/>
        <v>15</v>
      </c>
      <c r="B25" s="154" t="s">
        <v>13</v>
      </c>
      <c r="C25" s="154" t="s">
        <v>28</v>
      </c>
      <c r="D25" s="150">
        <v>949172.65</v>
      </c>
      <c r="E25" s="155">
        <v>369816.64789999998</v>
      </c>
      <c r="F25" s="150">
        <v>990175.79</v>
      </c>
      <c r="G25" s="206">
        <v>385792.29129999998</v>
      </c>
    </row>
    <row r="26" spans="1:7" s="123" customFormat="1" hidden="1" outlineLevel="2">
      <c r="A26" s="117">
        <f t="shared" si="0"/>
        <v>16</v>
      </c>
      <c r="B26" s="154" t="s">
        <v>13</v>
      </c>
      <c r="C26" s="154" t="s">
        <v>29</v>
      </c>
      <c r="D26" s="150">
        <v>989552.54</v>
      </c>
      <c r="E26" s="155">
        <v>385549.46059999999</v>
      </c>
      <c r="F26" s="150">
        <v>1032300</v>
      </c>
      <c r="G26" s="206">
        <v>402204.72600000002</v>
      </c>
    </row>
    <row r="27" spans="1:7" s="123" customFormat="1" ht="15.75" hidden="1" customHeight="1" outlineLevel="2">
      <c r="A27" s="117">
        <f t="shared" si="0"/>
        <v>17</v>
      </c>
      <c r="B27" s="154" t="s">
        <v>13</v>
      </c>
      <c r="C27" s="154" t="s">
        <v>30</v>
      </c>
      <c r="D27" s="150">
        <v>493586.39</v>
      </c>
      <c r="E27" s="155">
        <v>199734.6686</v>
      </c>
      <c r="F27" s="150">
        <v>499216.05</v>
      </c>
      <c r="G27" s="206">
        <v>202012.76680000001</v>
      </c>
    </row>
    <row r="28" spans="1:7" s="123" customFormat="1" ht="27" hidden="1" outlineLevel="2">
      <c r="A28" s="117">
        <f t="shared" si="0"/>
        <v>18</v>
      </c>
      <c r="B28" s="154" t="s">
        <v>13</v>
      </c>
      <c r="C28" s="154" t="s">
        <v>31</v>
      </c>
      <c r="D28" s="150">
        <v>653717.27</v>
      </c>
      <c r="E28" s="155">
        <v>265219.6336</v>
      </c>
      <c r="F28" s="150">
        <v>0</v>
      </c>
      <c r="G28" s="206">
        <v>0</v>
      </c>
    </row>
    <row r="29" spans="1:7" s="123" customFormat="1" ht="27" hidden="1" outlineLevel="2">
      <c r="A29" s="117">
        <f t="shared" si="0"/>
        <v>19</v>
      </c>
      <c r="B29" s="154" t="s">
        <v>13</v>
      </c>
      <c r="C29" s="154" t="s">
        <v>32</v>
      </c>
      <c r="D29" s="150">
        <v>785729.61</v>
      </c>
      <c r="E29" s="155">
        <v>318676.21519999998</v>
      </c>
      <c r="F29" s="150">
        <v>0</v>
      </c>
      <c r="G29" s="206">
        <v>0</v>
      </c>
    </row>
    <row r="30" spans="1:7" s="123" customFormat="1" ht="27" hidden="1" outlineLevel="2">
      <c r="A30" s="117">
        <f t="shared" si="0"/>
        <v>20</v>
      </c>
      <c r="B30" s="154" t="s">
        <v>13</v>
      </c>
      <c r="C30" s="154" t="s">
        <v>33</v>
      </c>
      <c r="D30" s="150">
        <v>989061.95</v>
      </c>
      <c r="E30" s="155">
        <v>401143.74570000003</v>
      </c>
      <c r="F30" s="150">
        <v>0</v>
      </c>
      <c r="G30" s="206">
        <v>0</v>
      </c>
    </row>
    <row r="31" spans="1:7" s="123" customFormat="1" hidden="1" outlineLevel="2">
      <c r="A31" s="117">
        <f t="shared" si="0"/>
        <v>21</v>
      </c>
      <c r="B31" s="154" t="s">
        <v>13</v>
      </c>
      <c r="C31" s="154" t="s">
        <v>34</v>
      </c>
      <c r="D31" s="150">
        <v>2584819.85</v>
      </c>
      <c r="E31" s="155">
        <v>1048687.2612999999</v>
      </c>
      <c r="F31" s="150">
        <v>0</v>
      </c>
      <c r="G31" s="206">
        <v>0</v>
      </c>
    </row>
    <row r="32" spans="1:7" s="123" customFormat="1" ht="27" hidden="1" outlineLevel="2">
      <c r="A32" s="117">
        <f t="shared" si="0"/>
        <v>22</v>
      </c>
      <c r="B32" s="154" t="s">
        <v>13</v>
      </c>
      <c r="C32" s="154" t="s">
        <v>35</v>
      </c>
      <c r="D32" s="150">
        <v>1045173.67</v>
      </c>
      <c r="E32" s="155">
        <v>413094.44130000001</v>
      </c>
      <c r="F32" s="150">
        <v>0</v>
      </c>
      <c r="G32" s="206">
        <v>0</v>
      </c>
    </row>
    <row r="33" spans="1:9" s="123" customFormat="1" hidden="1" outlineLevel="2">
      <c r="A33" s="117">
        <f t="shared" si="0"/>
        <v>23</v>
      </c>
      <c r="B33" s="154" t="s">
        <v>13</v>
      </c>
      <c r="C33" s="154" t="s">
        <v>36</v>
      </c>
      <c r="D33" s="150">
        <v>1040864.33</v>
      </c>
      <c r="E33" s="155">
        <v>405541.56030000001</v>
      </c>
      <c r="F33" s="150">
        <v>0</v>
      </c>
      <c r="G33" s="206">
        <v>0</v>
      </c>
    </row>
    <row r="34" spans="1:9" s="123" customFormat="1" ht="27" hidden="1" outlineLevel="2">
      <c r="A34" s="117">
        <f t="shared" si="0"/>
        <v>24</v>
      </c>
      <c r="B34" s="154" t="s">
        <v>13</v>
      </c>
      <c r="C34" s="154" t="s">
        <v>37</v>
      </c>
      <c r="D34" s="150">
        <v>1381220.44</v>
      </c>
      <c r="E34" s="155">
        <v>538151.1078</v>
      </c>
      <c r="F34" s="150">
        <v>0</v>
      </c>
      <c r="G34" s="206">
        <v>0</v>
      </c>
    </row>
    <row r="35" spans="1:9" s="123" customFormat="1" ht="27" hidden="1" outlineLevel="2">
      <c r="A35" s="117">
        <f t="shared" si="0"/>
        <v>25</v>
      </c>
      <c r="B35" s="154" t="s">
        <v>13</v>
      </c>
      <c r="C35" s="154" t="s">
        <v>38</v>
      </c>
      <c r="D35" s="150">
        <v>700506.09</v>
      </c>
      <c r="E35" s="155">
        <v>273015.24349999998</v>
      </c>
      <c r="F35" s="150">
        <v>0</v>
      </c>
      <c r="G35" s="206">
        <v>0</v>
      </c>
    </row>
    <row r="36" spans="1:9" s="123" customFormat="1" hidden="1" outlineLevel="2">
      <c r="A36" s="117">
        <f t="shared" si="0"/>
        <v>26</v>
      </c>
      <c r="B36" s="154" t="s">
        <v>13</v>
      </c>
      <c r="C36" s="154" t="s">
        <v>39</v>
      </c>
      <c r="D36" s="150">
        <v>889999.98</v>
      </c>
      <c r="E36" s="155">
        <v>346761.79220000003</v>
      </c>
      <c r="F36" s="150">
        <v>0</v>
      </c>
      <c r="G36" s="206">
        <v>0</v>
      </c>
    </row>
    <row r="37" spans="1:9" s="123" customFormat="1" ht="27" hidden="1" outlineLevel="2">
      <c r="A37" s="117">
        <f t="shared" si="0"/>
        <v>27</v>
      </c>
      <c r="B37" s="154" t="s">
        <v>13</v>
      </c>
      <c r="C37" s="154" t="s">
        <v>40</v>
      </c>
      <c r="D37" s="150">
        <v>1033958.5</v>
      </c>
      <c r="E37" s="155">
        <v>402850.91080000001</v>
      </c>
      <c r="F37" s="150">
        <v>0</v>
      </c>
      <c r="G37" s="206">
        <v>0</v>
      </c>
    </row>
    <row r="38" spans="1:9" s="123" customFormat="1" ht="27" hidden="1" outlineLevel="2">
      <c r="A38" s="117">
        <f t="shared" si="0"/>
        <v>28</v>
      </c>
      <c r="B38" s="154" t="s">
        <v>13</v>
      </c>
      <c r="C38" s="154" t="s">
        <v>41</v>
      </c>
      <c r="D38" s="150">
        <v>1035901.34</v>
      </c>
      <c r="E38" s="155">
        <v>403607.88010000001</v>
      </c>
      <c r="F38" s="150">
        <v>0</v>
      </c>
      <c r="G38" s="206">
        <v>0</v>
      </c>
    </row>
    <row r="39" spans="1:9" s="123" customFormat="1" hidden="1" outlineLevel="2">
      <c r="A39" s="117">
        <f t="shared" si="0"/>
        <v>29</v>
      </c>
      <c r="B39" s="154" t="s">
        <v>13</v>
      </c>
      <c r="C39" s="154" t="s">
        <v>42</v>
      </c>
      <c r="D39" s="150">
        <v>1107499.98</v>
      </c>
      <c r="E39" s="155">
        <v>431504.1422</v>
      </c>
      <c r="F39" s="150">
        <v>0</v>
      </c>
      <c r="G39" s="206">
        <v>0</v>
      </c>
    </row>
    <row r="40" spans="1:9" s="123" customFormat="1" ht="27" hidden="1" outlineLevel="2">
      <c r="A40" s="117">
        <f t="shared" si="0"/>
        <v>30</v>
      </c>
      <c r="B40" s="154" t="s">
        <v>13</v>
      </c>
      <c r="C40" s="154" t="s">
        <v>43</v>
      </c>
      <c r="D40" s="150">
        <v>44750.41</v>
      </c>
      <c r="E40" s="155">
        <v>17435.654699999999</v>
      </c>
      <c r="F40" s="150">
        <v>0</v>
      </c>
      <c r="G40" s="206">
        <v>0</v>
      </c>
    </row>
    <row r="41" spans="1:9" s="123" customFormat="1" ht="27" hidden="1" outlineLevel="2">
      <c r="A41" s="117">
        <f t="shared" si="0"/>
        <v>31</v>
      </c>
      <c r="B41" s="154" t="s">
        <v>13</v>
      </c>
      <c r="C41" s="154" t="s">
        <v>44</v>
      </c>
      <c r="D41" s="150">
        <v>356972.14</v>
      </c>
      <c r="E41" s="155">
        <v>139065.63560000001</v>
      </c>
      <c r="F41" s="150">
        <v>0</v>
      </c>
      <c r="G41" s="206">
        <v>0</v>
      </c>
    </row>
    <row r="42" spans="1:9" s="123" customFormat="1" ht="40.5" hidden="1" outlineLevel="2">
      <c r="A42" s="117">
        <f t="shared" si="0"/>
        <v>32</v>
      </c>
      <c r="B42" s="154" t="s">
        <v>13</v>
      </c>
      <c r="C42" s="154" t="s">
        <v>45</v>
      </c>
      <c r="D42" s="150">
        <v>464698.4</v>
      </c>
      <c r="E42" s="155">
        <v>181223.08040000001</v>
      </c>
      <c r="F42" s="150">
        <v>0</v>
      </c>
      <c r="G42" s="206">
        <v>0</v>
      </c>
    </row>
    <row r="43" spans="1:9" s="123" customFormat="1" ht="27" hidden="1" outlineLevel="2">
      <c r="A43" s="117">
        <f t="shared" si="0"/>
        <v>33</v>
      </c>
      <c r="B43" s="154" t="s">
        <v>13</v>
      </c>
      <c r="C43" s="154" t="s">
        <v>46</v>
      </c>
      <c r="D43" s="150">
        <v>266673.89</v>
      </c>
      <c r="E43" s="155">
        <v>103888.1468</v>
      </c>
      <c r="F43" s="150">
        <v>0</v>
      </c>
      <c r="G43" s="206">
        <v>0</v>
      </c>
    </row>
    <row r="44" spans="1:9" s="123" customFormat="1" ht="27" hidden="1" outlineLevel="2">
      <c r="A44" s="117">
        <f t="shared" si="0"/>
        <v>34</v>
      </c>
      <c r="B44" s="154" t="s">
        <v>13</v>
      </c>
      <c r="C44" s="154" t="s">
        <v>47</v>
      </c>
      <c r="D44" s="150">
        <v>255499.15</v>
      </c>
      <c r="E44" s="155">
        <v>99547.578800000003</v>
      </c>
      <c r="F44" s="150">
        <v>0</v>
      </c>
      <c r="G44" s="206">
        <v>0</v>
      </c>
    </row>
    <row r="45" spans="1:9" s="123" customFormat="1" ht="27" hidden="1" outlineLevel="2">
      <c r="A45" s="117">
        <f t="shared" si="0"/>
        <v>35</v>
      </c>
      <c r="B45" s="154" t="s">
        <v>13</v>
      </c>
      <c r="C45" s="154" t="s">
        <v>341</v>
      </c>
      <c r="D45" s="150">
        <v>59998.29</v>
      </c>
      <c r="E45" s="155">
        <v>24374.304</v>
      </c>
      <c r="F45" s="150">
        <v>0</v>
      </c>
      <c r="G45" s="206">
        <v>0</v>
      </c>
    </row>
    <row r="46" spans="1:9" s="123" customFormat="1" ht="27" hidden="1" outlineLevel="2">
      <c r="A46" s="117">
        <f t="shared" si="0"/>
        <v>36</v>
      </c>
      <c r="B46" s="154" t="s">
        <v>13</v>
      </c>
      <c r="C46" s="154" t="s">
        <v>343</v>
      </c>
      <c r="D46" s="150">
        <v>134507.65</v>
      </c>
      <c r="E46" s="155">
        <v>54643.731699999997</v>
      </c>
      <c r="F46" s="150">
        <v>0</v>
      </c>
      <c r="G46" s="206">
        <v>0</v>
      </c>
    </row>
    <row r="47" spans="1:9" s="123" customFormat="1" ht="27" hidden="1" outlineLevel="2">
      <c r="A47" s="117">
        <f t="shared" si="0"/>
        <v>37</v>
      </c>
      <c r="B47" s="154" t="s">
        <v>13</v>
      </c>
      <c r="C47" s="154" t="s">
        <v>376</v>
      </c>
      <c r="D47" s="150">
        <v>1909279.46</v>
      </c>
      <c r="E47" s="155">
        <v>744580.80500000005</v>
      </c>
      <c r="F47" s="150">
        <v>0</v>
      </c>
      <c r="G47" s="206">
        <v>0</v>
      </c>
    </row>
    <row r="48" spans="1:9" s="124" customFormat="1" ht="17.25" customHeight="1" outlineLevel="1" collapsed="1">
      <c r="A48" s="204" t="s">
        <v>48</v>
      </c>
      <c r="B48" s="156" t="s">
        <v>49</v>
      </c>
      <c r="C48" s="156"/>
      <c r="D48" s="152">
        <f>_xlfn.AGGREGATE(9,6,D49:D114)</f>
        <v>8428708.6299999971</v>
      </c>
      <c r="E48" s="153">
        <f>_xlfn.AGGREGATE(9,6,E49:E114)</f>
        <v>3338199.3527000002</v>
      </c>
      <c r="F48" s="152">
        <f>_xlfn.AGGREGATE(9,6,F49:F114)</f>
        <v>32577886.75</v>
      </c>
      <c r="G48" s="205">
        <f>_xlfn.AGGREGATE(9,6,G49:G114)</f>
        <v>12950041.104400001</v>
      </c>
      <c r="H48" s="121"/>
      <c r="I48" s="121"/>
    </row>
    <row r="49" spans="1:7" s="123" customFormat="1" hidden="1" outlineLevel="2">
      <c r="A49" s="117">
        <v>1</v>
      </c>
      <c r="B49" s="154" t="s">
        <v>50</v>
      </c>
      <c r="C49" s="154" t="s">
        <v>51</v>
      </c>
      <c r="D49" s="150">
        <v>81140.98</v>
      </c>
      <c r="E49" s="155">
        <v>32909.1587</v>
      </c>
      <c r="F49" s="150">
        <v>673026.97</v>
      </c>
      <c r="G49" s="206">
        <v>272966.27850000001</v>
      </c>
    </row>
    <row r="50" spans="1:7" s="123" customFormat="1" hidden="1" outlineLevel="2">
      <c r="A50" s="117">
        <f t="shared" ref="A50:A113" si="1">A49+1</f>
        <v>2</v>
      </c>
      <c r="B50" s="154" t="s">
        <v>50</v>
      </c>
      <c r="C50" s="154" t="s">
        <v>52</v>
      </c>
      <c r="D50" s="150">
        <v>48832.54</v>
      </c>
      <c r="E50" s="155">
        <v>19892.911800000002</v>
      </c>
      <c r="F50" s="150">
        <v>310270.40000000002</v>
      </c>
      <c r="G50" s="206">
        <v>126394.85279999999</v>
      </c>
    </row>
    <row r="51" spans="1:7" s="123" customFormat="1" hidden="1" outlineLevel="2">
      <c r="A51" s="117">
        <f t="shared" si="1"/>
        <v>3</v>
      </c>
      <c r="B51" s="154" t="s">
        <v>50</v>
      </c>
      <c r="C51" s="154" t="s">
        <v>53</v>
      </c>
      <c r="D51" s="150">
        <v>144962.32999999999</v>
      </c>
      <c r="E51" s="155">
        <v>58880.799200000001</v>
      </c>
      <c r="F51" s="150">
        <v>986428.8</v>
      </c>
      <c r="G51" s="206">
        <v>400667.65</v>
      </c>
    </row>
    <row r="52" spans="1:7" s="123" customFormat="1" hidden="1" outlineLevel="2">
      <c r="A52" s="117">
        <f t="shared" si="1"/>
        <v>4</v>
      </c>
      <c r="B52" s="154" t="s">
        <v>50</v>
      </c>
      <c r="C52" s="154" t="s">
        <v>54</v>
      </c>
      <c r="D52" s="150">
        <v>218742.91</v>
      </c>
      <c r="E52" s="155">
        <v>88717.749400000001</v>
      </c>
      <c r="F52" s="150">
        <v>1391069.63</v>
      </c>
      <c r="G52" s="206">
        <v>564190.02049999998</v>
      </c>
    </row>
    <row r="53" spans="1:7" s="123" customFormat="1" hidden="1" outlineLevel="2">
      <c r="A53" s="117">
        <f t="shared" si="1"/>
        <v>5</v>
      </c>
      <c r="B53" s="154" t="s">
        <v>50</v>
      </c>
      <c r="C53" s="154" t="s">
        <v>55</v>
      </c>
      <c r="D53" s="150">
        <v>59252.59</v>
      </c>
      <c r="E53" s="155">
        <v>24067.217000000001</v>
      </c>
      <c r="F53" s="150">
        <v>345585.6</v>
      </c>
      <c r="G53" s="206">
        <v>140369.959</v>
      </c>
    </row>
    <row r="54" spans="1:7" s="123" customFormat="1" hidden="1" outlineLevel="2">
      <c r="A54" s="117">
        <f t="shared" si="1"/>
        <v>6</v>
      </c>
      <c r="B54" s="154" t="s">
        <v>50</v>
      </c>
      <c r="C54" s="154" t="s">
        <v>56</v>
      </c>
      <c r="D54" s="150">
        <v>62784.38</v>
      </c>
      <c r="E54" s="155">
        <v>25501.7595</v>
      </c>
      <c r="F54" s="150">
        <v>366181.16</v>
      </c>
      <c r="G54" s="206">
        <v>148735.46359999999</v>
      </c>
    </row>
    <row r="55" spans="1:7" s="123" customFormat="1" hidden="1" outlineLevel="2">
      <c r="A55" s="117">
        <f t="shared" si="1"/>
        <v>7</v>
      </c>
      <c r="B55" s="154" t="s">
        <v>50</v>
      </c>
      <c r="C55" s="154" t="s">
        <v>57</v>
      </c>
      <c r="D55" s="150">
        <v>46596.7</v>
      </c>
      <c r="E55" s="155">
        <v>18926.6476</v>
      </c>
      <c r="F55" s="150">
        <v>271771.2</v>
      </c>
      <c r="G55" s="206">
        <v>110388.026</v>
      </c>
    </row>
    <row r="56" spans="1:7" s="123" customFormat="1" hidden="1" outlineLevel="2">
      <c r="A56" s="117">
        <f t="shared" si="1"/>
        <v>8</v>
      </c>
      <c r="B56" s="154" t="s">
        <v>50</v>
      </c>
      <c r="C56" s="154" t="s">
        <v>58</v>
      </c>
      <c r="D56" s="150">
        <v>188633.85</v>
      </c>
      <c r="E56" s="155">
        <v>76332.573699999994</v>
      </c>
      <c r="F56" s="150">
        <v>1349410.5</v>
      </c>
      <c r="G56" s="206">
        <v>546052.45290000003</v>
      </c>
    </row>
    <row r="57" spans="1:7" s="123" customFormat="1" ht="27" hidden="1" outlineLevel="2">
      <c r="A57" s="117">
        <f t="shared" si="1"/>
        <v>9</v>
      </c>
      <c r="B57" s="154" t="s">
        <v>50</v>
      </c>
      <c r="C57" s="154" t="s">
        <v>59</v>
      </c>
      <c r="D57" s="150">
        <v>9648.51</v>
      </c>
      <c r="E57" s="155">
        <v>3904.3661000000002</v>
      </c>
      <c r="F57" s="150">
        <v>69019.009999999995</v>
      </c>
      <c r="G57" s="206">
        <v>27929.232599999999</v>
      </c>
    </row>
    <row r="58" spans="1:7" s="123" customFormat="1" hidden="1" outlineLevel="2">
      <c r="A58" s="117">
        <f t="shared" si="1"/>
        <v>10</v>
      </c>
      <c r="B58" s="154" t="s">
        <v>50</v>
      </c>
      <c r="C58" s="154" t="s">
        <v>60</v>
      </c>
      <c r="D58" s="150">
        <v>77983.02</v>
      </c>
      <c r="E58" s="155">
        <v>31767.942899999998</v>
      </c>
      <c r="F58" s="150">
        <v>377038.86</v>
      </c>
      <c r="G58" s="206">
        <v>153594.3204</v>
      </c>
    </row>
    <row r="59" spans="1:7" s="123" customFormat="1" ht="27" hidden="1" outlineLevel="2">
      <c r="A59" s="117">
        <f t="shared" si="1"/>
        <v>11</v>
      </c>
      <c r="B59" s="154" t="s">
        <v>50</v>
      </c>
      <c r="C59" s="154" t="s">
        <v>61</v>
      </c>
      <c r="D59" s="150">
        <v>0</v>
      </c>
      <c r="E59" s="155">
        <v>0</v>
      </c>
      <c r="F59" s="150">
        <v>0</v>
      </c>
      <c r="G59" s="206">
        <v>0</v>
      </c>
    </row>
    <row r="60" spans="1:7" s="123" customFormat="1" hidden="1" outlineLevel="2">
      <c r="A60" s="117">
        <f t="shared" si="1"/>
        <v>12</v>
      </c>
      <c r="B60" s="154" t="s">
        <v>50</v>
      </c>
      <c r="C60" s="154" t="s">
        <v>62</v>
      </c>
      <c r="D60" s="150">
        <v>0</v>
      </c>
      <c r="E60" s="155">
        <v>0</v>
      </c>
      <c r="F60" s="150">
        <v>0</v>
      </c>
      <c r="G60" s="206">
        <v>0</v>
      </c>
    </row>
    <row r="61" spans="1:7" s="123" customFormat="1" ht="27" hidden="1" outlineLevel="2">
      <c r="A61" s="117">
        <f t="shared" si="1"/>
        <v>13</v>
      </c>
      <c r="B61" s="154" t="s">
        <v>50</v>
      </c>
      <c r="C61" s="154" t="s">
        <v>63</v>
      </c>
      <c r="D61" s="150">
        <v>0</v>
      </c>
      <c r="E61" s="155">
        <v>0</v>
      </c>
      <c r="F61" s="150">
        <v>0</v>
      </c>
      <c r="G61" s="206">
        <v>0</v>
      </c>
    </row>
    <row r="62" spans="1:7" s="123" customFormat="1" ht="27" hidden="1" outlineLevel="2">
      <c r="A62" s="117">
        <f t="shared" si="1"/>
        <v>14</v>
      </c>
      <c r="B62" s="154" t="s">
        <v>50</v>
      </c>
      <c r="C62" s="154" t="s">
        <v>64</v>
      </c>
      <c r="D62" s="150">
        <v>86015.82</v>
      </c>
      <c r="E62" s="155">
        <v>33583.156600000002</v>
      </c>
      <c r="F62" s="150">
        <v>363930.23</v>
      </c>
      <c r="G62" s="206">
        <v>142089.27970000001</v>
      </c>
    </row>
    <row r="63" spans="1:7" s="123" customFormat="1" ht="27" hidden="1" outlineLevel="2">
      <c r="A63" s="117">
        <f t="shared" si="1"/>
        <v>15</v>
      </c>
      <c r="B63" s="154" t="s">
        <v>50</v>
      </c>
      <c r="C63" s="154" t="s">
        <v>65</v>
      </c>
      <c r="D63" s="150">
        <v>87621.42</v>
      </c>
      <c r="E63" s="155">
        <v>34210.031000000003</v>
      </c>
      <c r="F63" s="150">
        <v>352057.9</v>
      </c>
      <c r="G63" s="206">
        <v>137453.96590000001</v>
      </c>
    </row>
    <row r="64" spans="1:7" s="123" customFormat="1" ht="27" hidden="1" outlineLevel="2">
      <c r="A64" s="117">
        <f t="shared" si="1"/>
        <v>16</v>
      </c>
      <c r="B64" s="154" t="s">
        <v>50</v>
      </c>
      <c r="C64" s="154" t="s">
        <v>66</v>
      </c>
      <c r="D64" s="150">
        <v>9314.4</v>
      </c>
      <c r="E64" s="155">
        <v>3636.6212</v>
      </c>
      <c r="F64" s="150">
        <v>37424.400000000001</v>
      </c>
      <c r="G64" s="206">
        <v>14611.6085</v>
      </c>
    </row>
    <row r="65" spans="1:7" s="123" customFormat="1" hidden="1" outlineLevel="2">
      <c r="A65" s="117">
        <f t="shared" si="1"/>
        <v>17</v>
      </c>
      <c r="B65" s="154" t="s">
        <v>50</v>
      </c>
      <c r="C65" s="154" t="s">
        <v>67</v>
      </c>
      <c r="D65" s="150">
        <v>182642.26</v>
      </c>
      <c r="E65" s="155">
        <v>71309.017600000006</v>
      </c>
      <c r="F65" s="150">
        <v>733846</v>
      </c>
      <c r="G65" s="206">
        <v>286515.4938</v>
      </c>
    </row>
    <row r="66" spans="1:7" s="123" customFormat="1" hidden="1" outlineLevel="2">
      <c r="A66" s="117">
        <f t="shared" si="1"/>
        <v>18</v>
      </c>
      <c r="B66" s="154" t="s">
        <v>50</v>
      </c>
      <c r="C66" s="154" t="s">
        <v>68</v>
      </c>
      <c r="D66" s="150">
        <v>50012.480000000003</v>
      </c>
      <c r="E66" s="155">
        <v>20290.563300000002</v>
      </c>
      <c r="F66" s="150">
        <v>196633.58</v>
      </c>
      <c r="G66" s="206">
        <v>79776.209700000007</v>
      </c>
    </row>
    <row r="67" spans="1:7" s="123" customFormat="1" hidden="1" outlineLevel="2">
      <c r="A67" s="117">
        <f t="shared" si="1"/>
        <v>19</v>
      </c>
      <c r="B67" s="154" t="s">
        <v>50</v>
      </c>
      <c r="C67" s="154" t="s">
        <v>69</v>
      </c>
      <c r="D67" s="150">
        <v>379702.32</v>
      </c>
      <c r="E67" s="155">
        <v>154227.4883</v>
      </c>
      <c r="F67" s="150">
        <v>1550102.4</v>
      </c>
      <c r="G67" s="206">
        <v>629620.59279999998</v>
      </c>
    </row>
    <row r="68" spans="1:7" s="123" customFormat="1" ht="27" hidden="1" outlineLevel="2">
      <c r="A68" s="117">
        <f t="shared" si="1"/>
        <v>20</v>
      </c>
      <c r="B68" s="154" t="s">
        <v>50</v>
      </c>
      <c r="C68" s="154" t="s">
        <v>70</v>
      </c>
      <c r="D68" s="150">
        <v>135230.65</v>
      </c>
      <c r="E68" s="155">
        <v>52798.102700000003</v>
      </c>
      <c r="F68" s="150">
        <v>493638.75</v>
      </c>
      <c r="G68" s="206">
        <v>192731.37719999999</v>
      </c>
    </row>
    <row r="69" spans="1:7" s="123" customFormat="1" hidden="1" outlineLevel="2">
      <c r="A69" s="117">
        <f t="shared" si="1"/>
        <v>21</v>
      </c>
      <c r="B69" s="154" t="s">
        <v>50</v>
      </c>
      <c r="C69" s="154" t="s">
        <v>71</v>
      </c>
      <c r="D69" s="150">
        <v>178438.79</v>
      </c>
      <c r="E69" s="155">
        <v>69468.005300000004</v>
      </c>
      <c r="F69" s="150">
        <v>651912.4</v>
      </c>
      <c r="G69" s="206">
        <v>253796.01639999999</v>
      </c>
    </row>
    <row r="70" spans="1:7" s="123" customFormat="1" hidden="1" outlineLevel="2">
      <c r="A70" s="117">
        <f t="shared" si="1"/>
        <v>22</v>
      </c>
      <c r="B70" s="154" t="s">
        <v>50</v>
      </c>
      <c r="C70" s="154" t="s">
        <v>72</v>
      </c>
      <c r="D70" s="150">
        <v>141079.75</v>
      </c>
      <c r="E70" s="155">
        <v>54923.7575</v>
      </c>
      <c r="F70" s="150">
        <v>493070.8</v>
      </c>
      <c r="G70" s="206">
        <v>191957.39309999999</v>
      </c>
    </row>
    <row r="71" spans="1:7" s="123" customFormat="1" hidden="1" outlineLevel="2">
      <c r="A71" s="117">
        <f t="shared" si="1"/>
        <v>23</v>
      </c>
      <c r="B71" s="154" t="s">
        <v>50</v>
      </c>
      <c r="C71" s="154" t="s">
        <v>73</v>
      </c>
      <c r="D71" s="150">
        <v>295384.42</v>
      </c>
      <c r="E71" s="155">
        <v>114996.10860000001</v>
      </c>
      <c r="F71" s="150">
        <v>989450.8</v>
      </c>
      <c r="G71" s="206">
        <v>385203.09090000001</v>
      </c>
    </row>
    <row r="72" spans="1:7" s="123" customFormat="1" hidden="1" outlineLevel="2">
      <c r="A72" s="117">
        <f t="shared" si="1"/>
        <v>24</v>
      </c>
      <c r="B72" s="154" t="s">
        <v>50</v>
      </c>
      <c r="C72" s="154" t="s">
        <v>74</v>
      </c>
      <c r="D72" s="150">
        <v>95699.46</v>
      </c>
      <c r="E72" s="155">
        <v>37256.756800000003</v>
      </c>
      <c r="F72" s="150">
        <v>226440.61</v>
      </c>
      <c r="G72" s="206">
        <v>88155.593900000007</v>
      </c>
    </row>
    <row r="73" spans="1:7" s="123" customFormat="1" hidden="1" outlineLevel="2">
      <c r="A73" s="117">
        <f t="shared" si="1"/>
        <v>25</v>
      </c>
      <c r="B73" s="154" t="s">
        <v>50</v>
      </c>
      <c r="C73" s="154" t="s">
        <v>75</v>
      </c>
      <c r="D73" s="150">
        <v>454326.01</v>
      </c>
      <c r="E73" s="155">
        <v>177382.50409999999</v>
      </c>
      <c r="F73" s="150">
        <v>1010972.16</v>
      </c>
      <c r="G73" s="206">
        <v>394713.86040000001</v>
      </c>
    </row>
    <row r="74" spans="1:7" s="123" customFormat="1" hidden="1" outlineLevel="2">
      <c r="A74" s="117">
        <f t="shared" si="1"/>
        <v>26</v>
      </c>
      <c r="B74" s="154" t="s">
        <v>50</v>
      </c>
      <c r="C74" s="154" t="s">
        <v>76</v>
      </c>
      <c r="D74" s="150">
        <v>228858.29</v>
      </c>
      <c r="E74" s="155">
        <v>89096.820900000006</v>
      </c>
      <c r="F74" s="150">
        <v>511483.35</v>
      </c>
      <c r="G74" s="206">
        <v>199125.58300000001</v>
      </c>
    </row>
    <row r="75" spans="1:7" s="123" customFormat="1" ht="27" hidden="1" outlineLevel="2">
      <c r="A75" s="117">
        <f t="shared" si="1"/>
        <v>27</v>
      </c>
      <c r="B75" s="154" t="s">
        <v>50</v>
      </c>
      <c r="C75" s="154" t="s">
        <v>77</v>
      </c>
      <c r="D75" s="150">
        <v>8297.24</v>
      </c>
      <c r="E75" s="155">
        <v>3380.0466999999999</v>
      </c>
      <c r="F75" s="150">
        <v>211328.88</v>
      </c>
      <c r="G75" s="206">
        <v>86089.045800000007</v>
      </c>
    </row>
    <row r="76" spans="1:7" s="123" customFormat="1" hidden="1" outlineLevel="2">
      <c r="A76" s="117">
        <f t="shared" si="1"/>
        <v>28</v>
      </c>
      <c r="B76" s="154" t="s">
        <v>50</v>
      </c>
      <c r="C76" s="154" t="s">
        <v>78</v>
      </c>
      <c r="D76" s="150">
        <v>45089.760000000002</v>
      </c>
      <c r="E76" s="155">
        <v>18293.3665</v>
      </c>
      <c r="F76" s="150">
        <v>99799.6</v>
      </c>
      <c r="G76" s="206">
        <v>40489.695699999997</v>
      </c>
    </row>
    <row r="77" spans="1:7" s="123" customFormat="1" ht="27" hidden="1" outlineLevel="2">
      <c r="A77" s="117">
        <f t="shared" si="1"/>
        <v>29</v>
      </c>
      <c r="B77" s="154" t="s">
        <v>50</v>
      </c>
      <c r="C77" s="154" t="s">
        <v>79</v>
      </c>
      <c r="D77" s="150">
        <v>9893.66</v>
      </c>
      <c r="E77" s="155">
        <v>4013.9567999999999</v>
      </c>
      <c r="F77" s="150">
        <v>21316.16</v>
      </c>
      <c r="G77" s="206">
        <v>8648.1792999999998</v>
      </c>
    </row>
    <row r="78" spans="1:7" s="123" customFormat="1" ht="27" hidden="1" outlineLevel="2">
      <c r="A78" s="117">
        <f t="shared" si="1"/>
        <v>30</v>
      </c>
      <c r="B78" s="154" t="s">
        <v>50</v>
      </c>
      <c r="C78" s="154" t="s">
        <v>80</v>
      </c>
      <c r="D78" s="150">
        <v>74821.490000000005</v>
      </c>
      <c r="E78" s="155">
        <v>29160.927500000002</v>
      </c>
      <c r="F78" s="150">
        <v>174043.23</v>
      </c>
      <c r="G78" s="206">
        <v>67831.608500000002</v>
      </c>
    </row>
    <row r="79" spans="1:7" s="123" customFormat="1" hidden="1" outlineLevel="2">
      <c r="A79" s="117">
        <f t="shared" si="1"/>
        <v>31</v>
      </c>
      <c r="B79" s="154" t="s">
        <v>50</v>
      </c>
      <c r="C79" s="154" t="s">
        <v>81</v>
      </c>
      <c r="D79" s="150">
        <v>354138.38</v>
      </c>
      <c r="E79" s="155">
        <v>138021.8922</v>
      </c>
      <c r="F79" s="150">
        <v>801296.6</v>
      </c>
      <c r="G79" s="206">
        <v>312297.33689999999</v>
      </c>
    </row>
    <row r="80" spans="1:7" s="123" customFormat="1" hidden="1" outlineLevel="2">
      <c r="A80" s="117">
        <f t="shared" si="1"/>
        <v>32</v>
      </c>
      <c r="B80" s="154" t="s">
        <v>50</v>
      </c>
      <c r="C80" s="154" t="s">
        <v>82</v>
      </c>
      <c r="D80" s="150">
        <v>175319.52</v>
      </c>
      <c r="E80" s="155">
        <v>68450.000199999995</v>
      </c>
      <c r="F80" s="150">
        <v>341797.12</v>
      </c>
      <c r="G80" s="206">
        <v>133447.848</v>
      </c>
    </row>
    <row r="81" spans="1:7" s="123" customFormat="1" ht="27" hidden="1" outlineLevel="2">
      <c r="A81" s="117">
        <f t="shared" si="1"/>
        <v>33</v>
      </c>
      <c r="B81" s="154" t="s">
        <v>50</v>
      </c>
      <c r="C81" s="154" t="s">
        <v>83</v>
      </c>
      <c r="D81" s="150">
        <v>85751.17</v>
      </c>
      <c r="E81" s="155">
        <v>33420.661</v>
      </c>
      <c r="F81" s="150">
        <v>89294.78</v>
      </c>
      <c r="G81" s="206">
        <v>34801.747600000002</v>
      </c>
    </row>
    <row r="82" spans="1:7" s="123" customFormat="1" ht="27" hidden="1" outlineLevel="2">
      <c r="A82" s="117">
        <f t="shared" si="1"/>
        <v>34</v>
      </c>
      <c r="B82" s="154" t="s">
        <v>50</v>
      </c>
      <c r="C82" s="154" t="s">
        <v>84</v>
      </c>
      <c r="D82" s="150">
        <v>206633.09</v>
      </c>
      <c r="E82" s="155">
        <v>83833.1109</v>
      </c>
      <c r="F82" s="150">
        <v>205168.04</v>
      </c>
      <c r="G82" s="206">
        <v>83238.7255</v>
      </c>
    </row>
    <row r="83" spans="1:7" s="123" customFormat="1" ht="27" hidden="1" outlineLevel="2">
      <c r="A83" s="117">
        <f t="shared" si="1"/>
        <v>35</v>
      </c>
      <c r="B83" s="154" t="s">
        <v>50</v>
      </c>
      <c r="C83" s="154" t="s">
        <v>85</v>
      </c>
      <c r="D83" s="150">
        <v>164653.48000000001</v>
      </c>
      <c r="E83" s="155">
        <v>65077.6414</v>
      </c>
      <c r="F83" s="150">
        <v>172421.55</v>
      </c>
      <c r="G83" s="206">
        <v>68147.893400000001</v>
      </c>
    </row>
    <row r="84" spans="1:7" s="123" customFormat="1" ht="27" hidden="1" outlineLevel="2">
      <c r="A84" s="117">
        <f t="shared" si="1"/>
        <v>36</v>
      </c>
      <c r="B84" s="154" t="s">
        <v>50</v>
      </c>
      <c r="C84" s="154" t="s">
        <v>86</v>
      </c>
      <c r="D84" s="150">
        <v>45832.1</v>
      </c>
      <c r="E84" s="155">
        <v>17862.602699999999</v>
      </c>
      <c r="F84" s="150">
        <v>47726.1</v>
      </c>
      <c r="G84" s="206">
        <v>18600.770199999999</v>
      </c>
    </row>
    <row r="85" spans="1:7" s="123" customFormat="1" hidden="1" outlineLevel="2">
      <c r="A85" s="117">
        <f t="shared" si="1"/>
        <v>37</v>
      </c>
      <c r="B85" s="154" t="s">
        <v>50</v>
      </c>
      <c r="C85" s="154" t="s">
        <v>87</v>
      </c>
      <c r="D85" s="150">
        <v>59243.12</v>
      </c>
      <c r="E85" s="155">
        <v>23089.4136</v>
      </c>
      <c r="F85" s="150">
        <v>61691.360000000001</v>
      </c>
      <c r="G85" s="206">
        <v>24043.5906</v>
      </c>
    </row>
    <row r="86" spans="1:7" s="123" customFormat="1" hidden="1" outlineLevel="2">
      <c r="A86" s="117">
        <f t="shared" si="1"/>
        <v>38</v>
      </c>
      <c r="B86" s="154" t="s">
        <v>50</v>
      </c>
      <c r="C86" s="154" t="s">
        <v>88</v>
      </c>
      <c r="D86" s="150">
        <v>176729.27</v>
      </c>
      <c r="E86" s="155">
        <v>68878.465700000001</v>
      </c>
      <c r="F86" s="150">
        <v>181751.05</v>
      </c>
      <c r="G86" s="206">
        <v>70835.654200000004</v>
      </c>
    </row>
    <row r="87" spans="1:7" s="123" customFormat="1" ht="27" hidden="1" outlineLevel="2">
      <c r="A87" s="117">
        <f t="shared" si="1"/>
        <v>39</v>
      </c>
      <c r="B87" s="154" t="s">
        <v>50</v>
      </c>
      <c r="C87" s="154" t="s">
        <v>89</v>
      </c>
      <c r="D87" s="150">
        <v>166248.23000000001</v>
      </c>
      <c r="E87" s="155">
        <v>64793.585200000001</v>
      </c>
      <c r="F87" s="150">
        <v>170972.14</v>
      </c>
      <c r="G87" s="206">
        <v>66634.681800000006</v>
      </c>
    </row>
    <row r="88" spans="1:7" s="123" customFormat="1" ht="27" hidden="1" outlineLevel="2">
      <c r="A88" s="117">
        <f t="shared" si="1"/>
        <v>40</v>
      </c>
      <c r="B88" s="154" t="s">
        <v>50</v>
      </c>
      <c r="C88" s="154" t="s">
        <v>90</v>
      </c>
      <c r="D88" s="150">
        <v>186188.5</v>
      </c>
      <c r="E88" s="155">
        <v>72693.576100000006</v>
      </c>
      <c r="F88" s="150">
        <v>175077.21</v>
      </c>
      <c r="G88" s="206">
        <v>68355.395099999994</v>
      </c>
    </row>
    <row r="89" spans="1:7" s="123" customFormat="1" hidden="1" outlineLevel="2">
      <c r="A89" s="117">
        <f t="shared" si="1"/>
        <v>41</v>
      </c>
      <c r="B89" s="154" t="s">
        <v>50</v>
      </c>
      <c r="C89" s="154" t="s">
        <v>91</v>
      </c>
      <c r="D89" s="150">
        <v>136580.92000000001</v>
      </c>
      <c r="E89" s="155">
        <v>53214.658100000001</v>
      </c>
      <c r="F89" s="150">
        <v>132793.24</v>
      </c>
      <c r="G89" s="206">
        <v>51738.902199999997</v>
      </c>
    </row>
    <row r="90" spans="1:7" s="123" customFormat="1" hidden="1" outlineLevel="2">
      <c r="A90" s="117">
        <f t="shared" si="1"/>
        <v>42</v>
      </c>
      <c r="B90" s="154" t="s">
        <v>50</v>
      </c>
      <c r="C90" s="154" t="s">
        <v>92</v>
      </c>
      <c r="D90" s="150">
        <v>186399.18</v>
      </c>
      <c r="E90" s="155">
        <v>72647.216400000005</v>
      </c>
      <c r="F90" s="150">
        <v>187057.65</v>
      </c>
      <c r="G90" s="206">
        <v>72903.848499999993</v>
      </c>
    </row>
    <row r="91" spans="1:7" s="123" customFormat="1" hidden="1" outlineLevel="2">
      <c r="A91" s="117">
        <f t="shared" si="1"/>
        <v>43</v>
      </c>
      <c r="B91" s="154" t="s">
        <v>50</v>
      </c>
      <c r="C91" s="154" t="s">
        <v>93</v>
      </c>
      <c r="D91" s="150">
        <v>45471.26</v>
      </c>
      <c r="E91" s="155">
        <v>17716.512299999999</v>
      </c>
      <c r="F91" s="150">
        <v>43686.95</v>
      </c>
      <c r="G91" s="206">
        <v>17021.309499999999</v>
      </c>
    </row>
    <row r="92" spans="1:7" s="123" customFormat="1" hidden="1" outlineLevel="2">
      <c r="A92" s="117">
        <f t="shared" si="1"/>
        <v>44</v>
      </c>
      <c r="B92" s="154" t="s">
        <v>50</v>
      </c>
      <c r="C92" s="154" t="s">
        <v>94</v>
      </c>
      <c r="D92" s="150">
        <v>50241</v>
      </c>
      <c r="E92" s="155">
        <v>19615.5936</v>
      </c>
      <c r="F92" s="150">
        <v>46692.51</v>
      </c>
      <c r="G92" s="206">
        <v>18230.1567</v>
      </c>
    </row>
    <row r="93" spans="1:7" s="123" customFormat="1" hidden="1" outlineLevel="2">
      <c r="A93" s="117">
        <f t="shared" si="1"/>
        <v>45</v>
      </c>
      <c r="B93" s="154" t="s">
        <v>50</v>
      </c>
      <c r="C93" s="154" t="s">
        <v>95</v>
      </c>
      <c r="D93" s="150">
        <v>3819.46</v>
      </c>
      <c r="E93" s="155">
        <v>1509.6034</v>
      </c>
      <c r="F93" s="150">
        <v>1122668.22</v>
      </c>
      <c r="G93" s="206">
        <v>443723.3873</v>
      </c>
    </row>
    <row r="94" spans="1:7" s="123" customFormat="1" hidden="1" outlineLevel="2">
      <c r="A94" s="117">
        <f t="shared" si="1"/>
        <v>46</v>
      </c>
      <c r="B94" s="154" t="s">
        <v>50</v>
      </c>
      <c r="C94" s="154" t="s">
        <v>96</v>
      </c>
      <c r="D94" s="150">
        <v>4882.8900000000003</v>
      </c>
      <c r="E94" s="155">
        <v>1932.6478999999999</v>
      </c>
      <c r="F94" s="150">
        <v>1001235.55</v>
      </c>
      <c r="G94" s="206">
        <v>396289.0307</v>
      </c>
    </row>
    <row r="95" spans="1:7" s="123" customFormat="1" hidden="1" outlineLevel="2">
      <c r="A95" s="117">
        <f t="shared" si="1"/>
        <v>47</v>
      </c>
      <c r="B95" s="154" t="s">
        <v>50</v>
      </c>
      <c r="C95" s="154" t="s">
        <v>97</v>
      </c>
      <c r="D95" s="150">
        <v>4227.22</v>
      </c>
      <c r="E95" s="155">
        <v>1670.7664</v>
      </c>
      <c r="F95" s="150">
        <v>1242521.5</v>
      </c>
      <c r="G95" s="206">
        <v>491094.19770000002</v>
      </c>
    </row>
    <row r="96" spans="1:7" s="123" customFormat="1" ht="27" hidden="1" outlineLevel="2">
      <c r="A96" s="117">
        <f t="shared" si="1"/>
        <v>48</v>
      </c>
      <c r="B96" s="154" t="s">
        <v>50</v>
      </c>
      <c r="C96" s="154" t="s">
        <v>98</v>
      </c>
      <c r="D96" s="150">
        <v>4764.47</v>
      </c>
      <c r="E96" s="155">
        <v>1885.7772</v>
      </c>
      <c r="F96" s="150">
        <v>976955.77</v>
      </c>
      <c r="G96" s="206">
        <v>386679.09379999997</v>
      </c>
    </row>
    <row r="97" spans="1:7" s="123" customFormat="1" hidden="1" outlineLevel="2">
      <c r="A97" s="117">
        <f t="shared" si="1"/>
        <v>49</v>
      </c>
      <c r="B97" s="154" t="s">
        <v>50</v>
      </c>
      <c r="C97" s="154" t="s">
        <v>99</v>
      </c>
      <c r="D97" s="150">
        <v>28761.26</v>
      </c>
      <c r="E97" s="155">
        <v>11205.962100000001</v>
      </c>
      <c r="F97" s="150">
        <v>798960</v>
      </c>
      <c r="G97" s="206">
        <v>311290.79519999999</v>
      </c>
    </row>
    <row r="98" spans="1:7" s="123" customFormat="1" ht="27" hidden="1" outlineLevel="2">
      <c r="A98" s="117">
        <f t="shared" si="1"/>
        <v>50</v>
      </c>
      <c r="B98" s="154" t="s">
        <v>50</v>
      </c>
      <c r="C98" s="154" t="s">
        <v>100</v>
      </c>
      <c r="D98" s="150">
        <v>38567.519999999997</v>
      </c>
      <c r="E98" s="155">
        <v>15647.228499999999</v>
      </c>
      <c r="F98" s="150">
        <v>852610.92</v>
      </c>
      <c r="G98" s="206">
        <v>345912.77639999997</v>
      </c>
    </row>
    <row r="99" spans="1:7" s="123" customFormat="1" ht="40.5" hidden="1" outlineLevel="2">
      <c r="A99" s="117">
        <f t="shared" si="1"/>
        <v>51</v>
      </c>
      <c r="B99" s="154" t="s">
        <v>50</v>
      </c>
      <c r="C99" s="154" t="s">
        <v>101</v>
      </c>
      <c r="D99" s="150">
        <v>5259.53</v>
      </c>
      <c r="E99" s="155">
        <v>2053.4783000000002</v>
      </c>
      <c r="F99" s="150">
        <v>85557.4</v>
      </c>
      <c r="G99" s="206">
        <v>33404.1757</v>
      </c>
    </row>
    <row r="100" spans="1:7" s="123" customFormat="1" ht="27" hidden="1" outlineLevel="2">
      <c r="A100" s="117">
        <f t="shared" si="1"/>
        <v>52</v>
      </c>
      <c r="B100" s="154" t="s">
        <v>50</v>
      </c>
      <c r="C100" s="154" t="s">
        <v>102</v>
      </c>
      <c r="D100" s="150">
        <v>6260.55</v>
      </c>
      <c r="E100" s="155">
        <v>2474.4198000000001</v>
      </c>
      <c r="F100" s="150">
        <v>345448.42</v>
      </c>
      <c r="G100" s="206">
        <v>136535.03349999999</v>
      </c>
    </row>
    <row r="101" spans="1:7" s="123" customFormat="1" ht="27" hidden="1" outlineLevel="2">
      <c r="A101" s="117">
        <f t="shared" si="1"/>
        <v>53</v>
      </c>
      <c r="B101" s="154" t="s">
        <v>50</v>
      </c>
      <c r="C101" s="154" t="s">
        <v>103</v>
      </c>
      <c r="D101" s="150">
        <v>54040.01</v>
      </c>
      <c r="E101" s="155">
        <v>22014.278900000001</v>
      </c>
      <c r="F101" s="150">
        <v>1067710.8999999999</v>
      </c>
      <c r="G101" s="206">
        <v>434953.38929999998</v>
      </c>
    </row>
    <row r="102" spans="1:7" s="123" customFormat="1" ht="27" hidden="1" outlineLevel="2">
      <c r="A102" s="117">
        <f t="shared" si="1"/>
        <v>54</v>
      </c>
      <c r="B102" s="154" t="s">
        <v>50</v>
      </c>
      <c r="C102" s="154" t="s">
        <v>104</v>
      </c>
      <c r="D102" s="150">
        <v>47462.5</v>
      </c>
      <c r="E102" s="155">
        <v>18492.3393</v>
      </c>
      <c r="F102" s="150">
        <v>1090042.5900000001</v>
      </c>
      <c r="G102" s="206">
        <v>424702.39390000002</v>
      </c>
    </row>
    <row r="103" spans="1:7" s="123" customFormat="1" ht="27" hidden="1" outlineLevel="2">
      <c r="A103" s="117">
        <f t="shared" si="1"/>
        <v>55</v>
      </c>
      <c r="B103" s="154" t="s">
        <v>50</v>
      </c>
      <c r="C103" s="154" t="s">
        <v>105</v>
      </c>
      <c r="D103" s="150">
        <v>62272.77</v>
      </c>
      <c r="E103" s="155">
        <v>24647.562399999999</v>
      </c>
      <c r="F103" s="150">
        <v>2672096.4</v>
      </c>
      <c r="G103" s="206">
        <v>1057615.7551</v>
      </c>
    </row>
    <row r="104" spans="1:7" s="123" customFormat="1" ht="27" hidden="1" outlineLevel="2">
      <c r="A104" s="117">
        <f t="shared" si="1"/>
        <v>56</v>
      </c>
      <c r="B104" s="154" t="s">
        <v>50</v>
      </c>
      <c r="C104" s="154" t="s">
        <v>21</v>
      </c>
      <c r="D104" s="150">
        <v>45540.800000000003</v>
      </c>
      <c r="E104" s="155">
        <v>18470.437699999999</v>
      </c>
      <c r="F104" s="150">
        <v>898329.3</v>
      </c>
      <c r="G104" s="206">
        <v>364344.39750000002</v>
      </c>
    </row>
    <row r="105" spans="1:7" s="123" customFormat="1" ht="27" hidden="1" outlineLevel="2">
      <c r="A105" s="117">
        <f t="shared" si="1"/>
        <v>57</v>
      </c>
      <c r="B105" s="154" t="s">
        <v>50</v>
      </c>
      <c r="C105" s="154" t="s">
        <v>106</v>
      </c>
      <c r="D105" s="150">
        <v>39797.089999999997</v>
      </c>
      <c r="E105" s="155">
        <v>15505.742200000001</v>
      </c>
      <c r="F105" s="150">
        <v>678795.91</v>
      </c>
      <c r="G105" s="206">
        <v>264472.46250000002</v>
      </c>
    </row>
    <row r="106" spans="1:7" s="123" customFormat="1" ht="27" hidden="1" outlineLevel="2">
      <c r="A106" s="117">
        <f t="shared" si="1"/>
        <v>58</v>
      </c>
      <c r="B106" s="154" t="s">
        <v>50</v>
      </c>
      <c r="C106" s="154" t="s">
        <v>25</v>
      </c>
      <c r="D106" s="150">
        <v>640480.57999999996</v>
      </c>
      <c r="E106" s="155">
        <v>260912.57389999999</v>
      </c>
      <c r="F106" s="150">
        <v>713443.67</v>
      </c>
      <c r="G106" s="206">
        <v>290635.5478</v>
      </c>
    </row>
    <row r="107" spans="1:7" s="123" customFormat="1" ht="27" hidden="1" outlineLevel="2">
      <c r="A107" s="117">
        <f t="shared" si="1"/>
        <v>59</v>
      </c>
      <c r="B107" s="154" t="s">
        <v>50</v>
      </c>
      <c r="C107" s="154" t="s">
        <v>107</v>
      </c>
      <c r="D107" s="150">
        <v>128301.8</v>
      </c>
      <c r="E107" s="155">
        <v>50710.003400000001</v>
      </c>
      <c r="F107" s="150">
        <v>155101.21</v>
      </c>
      <c r="G107" s="206">
        <v>61302.2022</v>
      </c>
    </row>
    <row r="108" spans="1:7" s="123" customFormat="1" ht="27" hidden="1" outlineLevel="2">
      <c r="A108" s="117">
        <f t="shared" si="1"/>
        <v>60</v>
      </c>
      <c r="B108" s="154" t="s">
        <v>50</v>
      </c>
      <c r="C108" s="154" t="s">
        <v>108</v>
      </c>
      <c r="D108" s="150">
        <v>151056.32999999999</v>
      </c>
      <c r="E108" s="155">
        <v>61535.817199999998</v>
      </c>
      <c r="F108" s="150">
        <v>168264.58</v>
      </c>
      <c r="G108" s="206">
        <v>68545.941999999995</v>
      </c>
    </row>
    <row r="109" spans="1:7" s="123" customFormat="1" ht="27" hidden="1" outlineLevel="2">
      <c r="A109" s="117">
        <f t="shared" si="1"/>
        <v>61</v>
      </c>
      <c r="B109" s="154" t="s">
        <v>50</v>
      </c>
      <c r="C109" s="154" t="s">
        <v>109</v>
      </c>
      <c r="D109" s="150">
        <v>455900.01</v>
      </c>
      <c r="E109" s="155">
        <v>177627.76190000001</v>
      </c>
      <c r="F109" s="150">
        <v>500801.91</v>
      </c>
      <c r="G109" s="206">
        <v>195122.44020000001</v>
      </c>
    </row>
    <row r="110" spans="1:7" s="123" customFormat="1" hidden="1" outlineLevel="2">
      <c r="A110" s="117">
        <f t="shared" si="1"/>
        <v>62</v>
      </c>
      <c r="B110" s="154" t="s">
        <v>50</v>
      </c>
      <c r="C110" s="154" t="s">
        <v>29</v>
      </c>
      <c r="D110" s="150">
        <v>738286.98</v>
      </c>
      <c r="E110" s="155">
        <v>287651.37310000003</v>
      </c>
      <c r="F110" s="150">
        <v>676500</v>
      </c>
      <c r="G110" s="206">
        <v>263577.93</v>
      </c>
    </row>
    <row r="111" spans="1:7" s="123" customFormat="1" hidden="1" outlineLevel="2">
      <c r="A111" s="117">
        <f t="shared" si="1"/>
        <v>63</v>
      </c>
      <c r="B111" s="154" t="s">
        <v>50</v>
      </c>
      <c r="C111" s="154" t="s">
        <v>30</v>
      </c>
      <c r="D111" s="150">
        <v>190892.09</v>
      </c>
      <c r="E111" s="155">
        <v>77246.393100000001</v>
      </c>
      <c r="F111" s="150">
        <v>215978.04</v>
      </c>
      <c r="G111" s="206">
        <v>87397.673699999999</v>
      </c>
    </row>
    <row r="112" spans="1:7" s="123" customFormat="1" ht="27" hidden="1" outlineLevel="2">
      <c r="A112" s="117">
        <f t="shared" si="1"/>
        <v>64</v>
      </c>
      <c r="B112" s="154" t="s">
        <v>50</v>
      </c>
      <c r="C112" s="154" t="s">
        <v>110</v>
      </c>
      <c r="D112" s="150">
        <v>234450.51</v>
      </c>
      <c r="E112" s="155">
        <v>94872.743400000007</v>
      </c>
      <c r="F112" s="150">
        <v>296379.38</v>
      </c>
      <c r="G112" s="206">
        <v>119932.8799</v>
      </c>
    </row>
    <row r="113" spans="1:7" s="123" customFormat="1" ht="40.5" hidden="1" outlineLevel="2">
      <c r="A113" s="117">
        <f t="shared" si="1"/>
        <v>65</v>
      </c>
      <c r="B113" s="154" t="s">
        <v>50</v>
      </c>
      <c r="C113" s="154" t="s">
        <v>111</v>
      </c>
      <c r="D113" s="150">
        <v>67825.27</v>
      </c>
      <c r="E113" s="155">
        <v>27517.390299999999</v>
      </c>
      <c r="F113" s="150">
        <v>67262.36</v>
      </c>
      <c r="G113" s="206">
        <v>27289.0121</v>
      </c>
    </row>
    <row r="114" spans="1:7" s="123" customFormat="1" ht="40.5" hidden="1" outlineLevel="2">
      <c r="A114" s="117">
        <f t="shared" ref="A114" si="2">A113+1</f>
        <v>66</v>
      </c>
      <c r="B114" s="154" t="s">
        <v>50</v>
      </c>
      <c r="C114" s="154" t="s">
        <v>112</v>
      </c>
      <c r="D114" s="150">
        <v>35423.74</v>
      </c>
      <c r="E114" s="155">
        <v>14371.765600000001</v>
      </c>
      <c r="F114" s="150">
        <v>36543.040000000001</v>
      </c>
      <c r="G114" s="206">
        <v>14825.8768</v>
      </c>
    </row>
    <row r="115" spans="1:7" s="124" customFormat="1" ht="22.5" customHeight="1" outlineLevel="1" collapsed="1">
      <c r="A115" s="204" t="s">
        <v>113</v>
      </c>
      <c r="B115" s="156" t="s">
        <v>114</v>
      </c>
      <c r="C115" s="156"/>
      <c r="D115" s="152">
        <f>_xlfn.AGGREGATE(9,6,D116:D128)</f>
        <v>1146706.26</v>
      </c>
      <c r="E115" s="153">
        <f>_xlfn.AGGREGATE(9,6,E116:E128)</f>
        <v>453866.33960000001</v>
      </c>
      <c r="F115" s="152">
        <f>_xlfn.AGGREGATE(9,6,F116:F128)</f>
        <v>2233764.25</v>
      </c>
      <c r="G115" s="205">
        <f>_xlfn.AGGREGATE(9,6,G116:G128)</f>
        <v>884123.88710000005</v>
      </c>
    </row>
    <row r="116" spans="1:7" s="123" customFormat="1" hidden="1" outlineLevel="2">
      <c r="A116" s="117">
        <v>1</v>
      </c>
      <c r="B116" s="154" t="s">
        <v>115</v>
      </c>
      <c r="C116" s="154" t="s">
        <v>116</v>
      </c>
      <c r="D116" s="150">
        <v>11548.38</v>
      </c>
      <c r="E116" s="155">
        <v>4570.8487999999998</v>
      </c>
      <c r="F116" s="150">
        <v>221813.41</v>
      </c>
      <c r="G116" s="206">
        <v>87793.748600000006</v>
      </c>
    </row>
    <row r="117" spans="1:7" s="123" customFormat="1" hidden="1" outlineLevel="2">
      <c r="A117" s="117">
        <f t="shared" ref="A117:A128" si="3">A116+1</f>
        <v>2</v>
      </c>
      <c r="B117" s="154" t="s">
        <v>115</v>
      </c>
      <c r="C117" s="154" t="s">
        <v>117</v>
      </c>
      <c r="D117" s="150">
        <v>37973.14</v>
      </c>
      <c r="E117" s="155">
        <v>15029.768899999999</v>
      </c>
      <c r="F117" s="150">
        <v>291744.84999999998</v>
      </c>
      <c r="G117" s="206">
        <v>115472.6106</v>
      </c>
    </row>
    <row r="118" spans="1:7" s="123" customFormat="1" hidden="1" outlineLevel="2">
      <c r="A118" s="117">
        <f t="shared" si="3"/>
        <v>3</v>
      </c>
      <c r="B118" s="154" t="s">
        <v>115</v>
      </c>
      <c r="C118" s="154" t="s">
        <v>118</v>
      </c>
      <c r="D118" s="150">
        <v>46942.34</v>
      </c>
      <c r="E118" s="155">
        <v>18579.777300000002</v>
      </c>
      <c r="F118" s="150">
        <v>257610.39</v>
      </c>
      <c r="G118" s="206">
        <v>101962.1933</v>
      </c>
    </row>
    <row r="119" spans="1:7" s="123" customFormat="1" hidden="1" outlineLevel="2">
      <c r="A119" s="117">
        <f t="shared" si="3"/>
        <v>4</v>
      </c>
      <c r="B119" s="154" t="s">
        <v>115</v>
      </c>
      <c r="C119" s="154" t="s">
        <v>119</v>
      </c>
      <c r="D119" s="150">
        <v>97637.32</v>
      </c>
      <c r="E119" s="155">
        <v>38644.851300000002</v>
      </c>
      <c r="F119" s="150">
        <v>312926.92</v>
      </c>
      <c r="G119" s="206">
        <v>123856.4749</v>
      </c>
    </row>
    <row r="120" spans="1:7" s="123" customFormat="1" ht="27" hidden="1" outlineLevel="2">
      <c r="A120" s="117">
        <f t="shared" si="3"/>
        <v>5</v>
      </c>
      <c r="B120" s="154" t="s">
        <v>115</v>
      </c>
      <c r="C120" s="154" t="s">
        <v>120</v>
      </c>
      <c r="D120" s="150">
        <v>65399.38</v>
      </c>
      <c r="E120" s="155">
        <v>25885.075499999999</v>
      </c>
      <c r="F120" s="150">
        <v>279207.02</v>
      </c>
      <c r="G120" s="206">
        <v>110510.137</v>
      </c>
    </row>
    <row r="121" spans="1:7" s="123" customFormat="1" hidden="1" outlineLevel="2">
      <c r="A121" s="117">
        <f t="shared" si="3"/>
        <v>6</v>
      </c>
      <c r="B121" s="154" t="s">
        <v>115</v>
      </c>
      <c r="C121" s="154" t="s">
        <v>121</v>
      </c>
      <c r="D121" s="150">
        <v>1411</v>
      </c>
      <c r="E121" s="155">
        <v>558.47360000000003</v>
      </c>
      <c r="F121" s="150">
        <v>3871.65</v>
      </c>
      <c r="G121" s="206">
        <v>1532.3985</v>
      </c>
    </row>
    <row r="122" spans="1:7" s="123" customFormat="1" hidden="1" outlineLevel="2">
      <c r="A122" s="117">
        <f t="shared" si="3"/>
        <v>7</v>
      </c>
      <c r="B122" s="154" t="s">
        <v>115</v>
      </c>
      <c r="C122" s="154" t="s">
        <v>122</v>
      </c>
      <c r="D122" s="150">
        <v>0</v>
      </c>
      <c r="E122" s="155">
        <v>0</v>
      </c>
      <c r="F122" s="150">
        <v>0</v>
      </c>
      <c r="G122" s="206">
        <v>0</v>
      </c>
    </row>
    <row r="123" spans="1:7" s="123" customFormat="1" ht="18.75" hidden="1" customHeight="1" outlineLevel="2">
      <c r="A123" s="117">
        <f t="shared" si="3"/>
        <v>8</v>
      </c>
      <c r="B123" s="154" t="s">
        <v>115</v>
      </c>
      <c r="C123" s="154" t="s">
        <v>123</v>
      </c>
      <c r="D123" s="150">
        <v>14191.39</v>
      </c>
      <c r="E123" s="155">
        <v>5616.9521999999997</v>
      </c>
      <c r="F123" s="150">
        <v>110125.23</v>
      </c>
      <c r="G123" s="206">
        <v>43587.565999999999</v>
      </c>
    </row>
    <row r="124" spans="1:7" s="123" customFormat="1" ht="22.5" hidden="1" customHeight="1" outlineLevel="2">
      <c r="A124" s="117">
        <f t="shared" si="3"/>
        <v>9</v>
      </c>
      <c r="B124" s="154" t="s">
        <v>115</v>
      </c>
      <c r="C124" s="154" t="s">
        <v>124</v>
      </c>
      <c r="D124" s="150">
        <v>184038.15</v>
      </c>
      <c r="E124" s="155">
        <v>72842.298800000004</v>
      </c>
      <c r="F124" s="150">
        <v>471317.03</v>
      </c>
      <c r="G124" s="206">
        <v>186547.27979999999</v>
      </c>
    </row>
    <row r="125" spans="1:7" s="123" customFormat="1" ht="40.5" hidden="1" outlineLevel="2">
      <c r="A125" s="117">
        <f t="shared" si="3"/>
        <v>10</v>
      </c>
      <c r="B125" s="154" t="s">
        <v>115</v>
      </c>
      <c r="C125" s="154" t="s">
        <v>125</v>
      </c>
      <c r="D125" s="150">
        <v>56887.05</v>
      </c>
      <c r="E125" s="155">
        <v>22515.894199999999</v>
      </c>
      <c r="F125" s="150">
        <v>178906.52</v>
      </c>
      <c r="G125" s="206">
        <v>70811.199500000002</v>
      </c>
    </row>
    <row r="126" spans="1:7" s="123" customFormat="1" ht="40.5" hidden="1" outlineLevel="2">
      <c r="A126" s="117">
        <f t="shared" si="3"/>
        <v>11</v>
      </c>
      <c r="B126" s="154" t="s">
        <v>115</v>
      </c>
      <c r="C126" s="154" t="s">
        <v>126</v>
      </c>
      <c r="D126" s="150">
        <v>5412.25</v>
      </c>
      <c r="E126" s="155">
        <v>2142.1703000000002</v>
      </c>
      <c r="F126" s="150">
        <v>0</v>
      </c>
      <c r="G126" s="206">
        <v>0</v>
      </c>
    </row>
    <row r="127" spans="1:7" s="123" customFormat="1" ht="19.5" hidden="1" customHeight="1" outlineLevel="2">
      <c r="A127" s="117">
        <f t="shared" si="3"/>
        <v>12</v>
      </c>
      <c r="B127" s="154" t="s">
        <v>115</v>
      </c>
      <c r="C127" s="154" t="s">
        <v>127</v>
      </c>
      <c r="D127" s="150">
        <v>70943.490000000005</v>
      </c>
      <c r="E127" s="155">
        <v>28079.433300000001</v>
      </c>
      <c r="F127" s="150">
        <v>106241.23</v>
      </c>
      <c r="G127" s="206">
        <v>42050.278899999998</v>
      </c>
    </row>
    <row r="128" spans="1:7" s="123" customFormat="1" ht="19.5" hidden="1" customHeight="1" outlineLevel="2">
      <c r="A128" s="117">
        <f t="shared" si="3"/>
        <v>13</v>
      </c>
      <c r="B128" s="154" t="s">
        <v>115</v>
      </c>
      <c r="C128" s="154" t="s">
        <v>344</v>
      </c>
      <c r="D128" s="150">
        <v>554322.37</v>
      </c>
      <c r="E128" s="155">
        <v>219400.7954</v>
      </c>
      <c r="F128" s="150">
        <v>0</v>
      </c>
      <c r="G128" s="206">
        <v>0</v>
      </c>
    </row>
    <row r="129" spans="1:7" s="124" customFormat="1" ht="18.75" customHeight="1" outlineLevel="1" collapsed="1">
      <c r="A129" s="204" t="s">
        <v>128</v>
      </c>
      <c r="B129" s="156" t="s">
        <v>129</v>
      </c>
      <c r="C129" s="156"/>
      <c r="D129" s="152">
        <f>_xlfn.AGGREGATE(9,6,D130:D158)</f>
        <v>1287303.5899999999</v>
      </c>
      <c r="E129" s="153">
        <f>_xlfn.AGGREGATE(9,6,E130:E158)</f>
        <v>509514.755</v>
      </c>
      <c r="F129" s="152">
        <f>_xlfn.AGGREGATE(9,6,F130:F158)</f>
        <v>3146578.09</v>
      </c>
      <c r="G129" s="205">
        <f>_xlfn.AGGREGATE(9,6,G130:G160)</f>
        <v>1245415.6057</v>
      </c>
    </row>
    <row r="130" spans="1:7" s="123" customFormat="1" ht="27" hidden="1" outlineLevel="2">
      <c r="A130" s="117">
        <v>1</v>
      </c>
      <c r="B130" s="154" t="s">
        <v>130</v>
      </c>
      <c r="C130" s="154" t="s">
        <v>131</v>
      </c>
      <c r="D130" s="150">
        <v>17974.810000000001</v>
      </c>
      <c r="E130" s="155">
        <v>7114.4290000000001</v>
      </c>
      <c r="F130" s="150">
        <v>145186.97</v>
      </c>
      <c r="G130" s="206">
        <v>57465.001499999998</v>
      </c>
    </row>
    <row r="131" spans="1:7" s="123" customFormat="1" ht="27" hidden="1" outlineLevel="2">
      <c r="A131" s="117">
        <f t="shared" ref="A131:A160" si="4">A130+1</f>
        <v>2</v>
      </c>
      <c r="B131" s="154" t="s">
        <v>130</v>
      </c>
      <c r="C131" s="154" t="s">
        <v>132</v>
      </c>
      <c r="D131" s="150">
        <v>16776.490000000002</v>
      </c>
      <c r="E131" s="155">
        <v>6640.1363000000001</v>
      </c>
      <c r="F131" s="150">
        <v>96791.31</v>
      </c>
      <c r="G131" s="206">
        <v>38309.999600000003</v>
      </c>
    </row>
    <row r="132" spans="1:7" s="123" customFormat="1" ht="27" hidden="1" outlineLevel="2">
      <c r="A132" s="117">
        <f t="shared" si="4"/>
        <v>3</v>
      </c>
      <c r="B132" s="154" t="s">
        <v>130</v>
      </c>
      <c r="C132" s="154" t="s">
        <v>133</v>
      </c>
      <c r="D132" s="150">
        <v>59320.01</v>
      </c>
      <c r="E132" s="155">
        <v>23478.858199999999</v>
      </c>
      <c r="F132" s="150">
        <v>130130.53</v>
      </c>
      <c r="G132" s="206">
        <v>51505.665699999998</v>
      </c>
    </row>
    <row r="133" spans="1:7" s="123" customFormat="1" ht="27" hidden="1" outlineLevel="2">
      <c r="A133" s="117">
        <f t="shared" si="4"/>
        <v>4</v>
      </c>
      <c r="B133" s="154" t="s">
        <v>130</v>
      </c>
      <c r="C133" s="154" t="s">
        <v>134</v>
      </c>
      <c r="D133" s="150">
        <v>14373.51</v>
      </c>
      <c r="E133" s="155">
        <v>5689.0349999999999</v>
      </c>
      <c r="F133" s="150">
        <v>44362.69</v>
      </c>
      <c r="G133" s="206">
        <v>17558.751400000001</v>
      </c>
    </row>
    <row r="134" spans="1:7" s="123" customFormat="1" ht="27" hidden="1" outlineLevel="2">
      <c r="A134" s="117">
        <f t="shared" si="4"/>
        <v>5</v>
      </c>
      <c r="B134" s="154" t="s">
        <v>130</v>
      </c>
      <c r="C134" s="154" t="s">
        <v>135</v>
      </c>
      <c r="D134" s="150">
        <v>4623.21</v>
      </c>
      <c r="E134" s="155">
        <v>1829.8676</v>
      </c>
      <c r="F134" s="150">
        <v>17745.080000000002</v>
      </c>
      <c r="G134" s="206">
        <v>7023.5014000000001</v>
      </c>
    </row>
    <row r="135" spans="1:7" s="123" customFormat="1" ht="27" hidden="1" outlineLevel="2">
      <c r="A135" s="117">
        <f t="shared" si="4"/>
        <v>6</v>
      </c>
      <c r="B135" s="154" t="s">
        <v>130</v>
      </c>
      <c r="C135" s="154" t="s">
        <v>136</v>
      </c>
      <c r="D135" s="150">
        <v>63655.48</v>
      </c>
      <c r="E135" s="155">
        <v>25194.8397</v>
      </c>
      <c r="F135" s="150">
        <v>173014.46</v>
      </c>
      <c r="G135" s="206">
        <v>68479.125</v>
      </c>
    </row>
    <row r="136" spans="1:7" s="123" customFormat="1" ht="27" hidden="1" outlineLevel="2">
      <c r="A136" s="117">
        <f t="shared" si="4"/>
        <v>7</v>
      </c>
      <c r="B136" s="154" t="s">
        <v>130</v>
      </c>
      <c r="C136" s="154" t="s">
        <v>137</v>
      </c>
      <c r="D136" s="150">
        <v>53092.160000000003</v>
      </c>
      <c r="E136" s="155">
        <v>21013.875100000001</v>
      </c>
      <c r="F136" s="150">
        <v>119779.24</v>
      </c>
      <c r="G136" s="206">
        <v>47408.625</v>
      </c>
    </row>
    <row r="137" spans="1:7" s="123" customFormat="1" ht="27" hidden="1" outlineLevel="2">
      <c r="A137" s="117">
        <f t="shared" si="4"/>
        <v>8</v>
      </c>
      <c r="B137" s="154" t="s">
        <v>130</v>
      </c>
      <c r="C137" s="154" t="s">
        <v>138</v>
      </c>
      <c r="D137" s="150">
        <v>110784.09</v>
      </c>
      <c r="E137" s="155">
        <v>43848.342600000004</v>
      </c>
      <c r="F137" s="150">
        <v>260852.58</v>
      </c>
      <c r="G137" s="206">
        <v>103245.45</v>
      </c>
    </row>
    <row r="138" spans="1:7" s="123" customFormat="1" ht="27" hidden="1" outlineLevel="2">
      <c r="A138" s="117">
        <f t="shared" si="4"/>
        <v>9</v>
      </c>
      <c r="B138" s="154" t="s">
        <v>130</v>
      </c>
      <c r="C138" s="154" t="s">
        <v>139</v>
      </c>
      <c r="D138" s="150">
        <v>39053.360000000001</v>
      </c>
      <c r="E138" s="155">
        <v>15457.318799999999</v>
      </c>
      <c r="F138" s="150">
        <v>133088.04999999999</v>
      </c>
      <c r="G138" s="206">
        <v>52676.25</v>
      </c>
    </row>
    <row r="139" spans="1:7" s="123" customFormat="1" ht="27" hidden="1" outlineLevel="2">
      <c r="A139" s="117">
        <f t="shared" si="4"/>
        <v>10</v>
      </c>
      <c r="B139" s="154" t="s">
        <v>130</v>
      </c>
      <c r="C139" s="154" t="s">
        <v>140</v>
      </c>
      <c r="D139" s="150">
        <v>28220.55</v>
      </c>
      <c r="E139" s="155">
        <v>11169.695400000001</v>
      </c>
      <c r="F139" s="150">
        <v>120205.13</v>
      </c>
      <c r="G139" s="206">
        <v>47577.188999999998</v>
      </c>
    </row>
    <row r="140" spans="1:7" s="123" customFormat="1" ht="27" hidden="1" outlineLevel="2">
      <c r="A140" s="117">
        <f t="shared" si="4"/>
        <v>11</v>
      </c>
      <c r="B140" s="154" t="s">
        <v>130</v>
      </c>
      <c r="C140" s="154" t="s">
        <v>141</v>
      </c>
      <c r="D140" s="150">
        <v>2104.36</v>
      </c>
      <c r="E140" s="155">
        <v>832.90419999999995</v>
      </c>
      <c r="F140" s="150">
        <v>14213.8</v>
      </c>
      <c r="G140" s="206">
        <v>5625.8235000000004</v>
      </c>
    </row>
    <row r="141" spans="1:7" s="123" customFormat="1" ht="27" hidden="1" outlineLevel="2">
      <c r="A141" s="117">
        <f t="shared" si="4"/>
        <v>12</v>
      </c>
      <c r="B141" s="154" t="s">
        <v>130</v>
      </c>
      <c r="C141" s="154" t="s">
        <v>142</v>
      </c>
      <c r="D141" s="150">
        <v>47113.17</v>
      </c>
      <c r="E141" s="155">
        <v>18647.392500000002</v>
      </c>
      <c r="F141" s="150">
        <v>532352.19999999995</v>
      </c>
      <c r="G141" s="206">
        <v>210705</v>
      </c>
    </row>
    <row r="142" spans="1:7" s="123" customFormat="1" ht="27" hidden="1" outlineLevel="2">
      <c r="A142" s="117">
        <f t="shared" si="4"/>
        <v>13</v>
      </c>
      <c r="B142" s="154" t="s">
        <v>130</v>
      </c>
      <c r="C142" s="154" t="s">
        <v>143</v>
      </c>
      <c r="D142" s="150">
        <v>69401.69</v>
      </c>
      <c r="E142" s="155">
        <v>27469.189399999999</v>
      </c>
      <c r="F142" s="150">
        <v>425881.76</v>
      </c>
      <c r="G142" s="206">
        <v>168564</v>
      </c>
    </row>
    <row r="143" spans="1:7" s="123" customFormat="1" ht="27" hidden="1" outlineLevel="2">
      <c r="A143" s="117">
        <f t="shared" si="4"/>
        <v>14</v>
      </c>
      <c r="B143" s="154" t="s">
        <v>130</v>
      </c>
      <c r="C143" s="154" t="s">
        <v>144</v>
      </c>
      <c r="D143" s="150">
        <v>40493.370000000003</v>
      </c>
      <c r="E143" s="155">
        <v>16027.275799999999</v>
      </c>
      <c r="F143" s="150">
        <v>195195.8</v>
      </c>
      <c r="G143" s="206">
        <v>77258.498600000006</v>
      </c>
    </row>
    <row r="144" spans="1:7" s="123" customFormat="1" ht="27" hidden="1" outlineLevel="2">
      <c r="A144" s="117">
        <f t="shared" si="4"/>
        <v>15</v>
      </c>
      <c r="B144" s="154" t="s">
        <v>130</v>
      </c>
      <c r="C144" s="154" t="s">
        <v>145</v>
      </c>
      <c r="D144" s="150">
        <v>10744.2</v>
      </c>
      <c r="E144" s="155">
        <v>4252.5537000000004</v>
      </c>
      <c r="F144" s="150">
        <v>66544.02</v>
      </c>
      <c r="G144" s="206">
        <v>26338.125</v>
      </c>
    </row>
    <row r="145" spans="1:7" s="123" customFormat="1" ht="27" hidden="1" outlineLevel="2">
      <c r="A145" s="117">
        <f t="shared" si="4"/>
        <v>16</v>
      </c>
      <c r="B145" s="154" t="s">
        <v>130</v>
      </c>
      <c r="C145" s="154" t="s">
        <v>345</v>
      </c>
      <c r="D145" s="150">
        <v>5621.64</v>
      </c>
      <c r="E145" s="155">
        <v>2225.0448000000001</v>
      </c>
      <c r="F145" s="150">
        <v>0</v>
      </c>
      <c r="G145" s="206">
        <v>0</v>
      </c>
    </row>
    <row r="146" spans="1:7" s="123" customFormat="1" ht="27" hidden="1" outlineLevel="2">
      <c r="A146" s="117">
        <f t="shared" si="4"/>
        <v>17</v>
      </c>
      <c r="B146" s="154" t="s">
        <v>130</v>
      </c>
      <c r="C146" s="154" t="s">
        <v>146</v>
      </c>
      <c r="D146" s="150">
        <v>0</v>
      </c>
      <c r="E146" s="155">
        <v>0</v>
      </c>
      <c r="F146" s="150">
        <v>0</v>
      </c>
      <c r="G146" s="206">
        <v>0</v>
      </c>
    </row>
    <row r="147" spans="1:7" s="123" customFormat="1" ht="27" hidden="1" outlineLevel="2">
      <c r="A147" s="117">
        <f t="shared" si="4"/>
        <v>18</v>
      </c>
      <c r="B147" s="154" t="s">
        <v>130</v>
      </c>
      <c r="C147" s="154" t="s">
        <v>147</v>
      </c>
      <c r="D147" s="150">
        <v>42201</v>
      </c>
      <c r="E147" s="155">
        <v>16703.1558</v>
      </c>
      <c r="F147" s="150">
        <v>75000</v>
      </c>
      <c r="G147" s="206">
        <v>29685</v>
      </c>
    </row>
    <row r="148" spans="1:7" s="123" customFormat="1" ht="27" hidden="1" outlineLevel="2">
      <c r="A148" s="117">
        <f t="shared" si="4"/>
        <v>19</v>
      </c>
      <c r="B148" s="154" t="s">
        <v>130</v>
      </c>
      <c r="C148" s="154" t="s">
        <v>148</v>
      </c>
      <c r="D148" s="150">
        <v>0</v>
      </c>
      <c r="E148" s="155">
        <v>0</v>
      </c>
      <c r="F148" s="150">
        <v>0</v>
      </c>
      <c r="G148" s="206">
        <v>0</v>
      </c>
    </row>
    <row r="149" spans="1:7" s="123" customFormat="1" ht="27" hidden="1" outlineLevel="2">
      <c r="A149" s="117">
        <f t="shared" si="4"/>
        <v>20</v>
      </c>
      <c r="B149" s="154" t="s">
        <v>130</v>
      </c>
      <c r="C149" s="154" t="s">
        <v>346</v>
      </c>
      <c r="D149" s="150">
        <v>24645.78</v>
      </c>
      <c r="E149" s="155">
        <v>9754.7986999999994</v>
      </c>
      <c r="F149" s="150">
        <v>0</v>
      </c>
      <c r="G149" s="206">
        <v>0</v>
      </c>
    </row>
    <row r="150" spans="1:7" s="123" customFormat="1" ht="27" hidden="1" outlineLevel="2">
      <c r="A150" s="117">
        <f t="shared" si="4"/>
        <v>21</v>
      </c>
      <c r="B150" s="154" t="s">
        <v>130</v>
      </c>
      <c r="C150" s="154" t="s">
        <v>347</v>
      </c>
      <c r="D150" s="150">
        <v>59809.77</v>
      </c>
      <c r="E150" s="155">
        <v>23672.7068</v>
      </c>
      <c r="F150" s="150">
        <v>0</v>
      </c>
      <c r="G150" s="206">
        <v>0</v>
      </c>
    </row>
    <row r="151" spans="1:7" s="123" customFormat="1" ht="27" hidden="1" outlineLevel="2">
      <c r="A151" s="117">
        <f t="shared" si="4"/>
        <v>22</v>
      </c>
      <c r="B151" s="154" t="s">
        <v>130</v>
      </c>
      <c r="C151" s="154" t="s">
        <v>427</v>
      </c>
      <c r="D151" s="150">
        <v>16549.95</v>
      </c>
      <c r="E151" s="155">
        <v>6550.4687000000004</v>
      </c>
      <c r="F151" s="150">
        <v>0</v>
      </c>
      <c r="G151" s="206">
        <v>0</v>
      </c>
    </row>
    <row r="152" spans="1:7" s="123" customFormat="1" ht="27" hidden="1" outlineLevel="2">
      <c r="A152" s="117">
        <f t="shared" si="4"/>
        <v>23</v>
      </c>
      <c r="B152" s="154" t="s">
        <v>130</v>
      </c>
      <c r="C152" s="154" t="s">
        <v>348</v>
      </c>
      <c r="D152" s="150">
        <v>0</v>
      </c>
      <c r="E152" s="155">
        <v>0</v>
      </c>
      <c r="F152" s="150">
        <v>0</v>
      </c>
      <c r="G152" s="206">
        <v>0</v>
      </c>
    </row>
    <row r="153" spans="1:7" s="123" customFormat="1" ht="27" hidden="1" outlineLevel="2">
      <c r="A153" s="117">
        <f t="shared" si="4"/>
        <v>24</v>
      </c>
      <c r="B153" s="154" t="s">
        <v>130</v>
      </c>
      <c r="C153" s="154" t="s">
        <v>149</v>
      </c>
      <c r="D153" s="150">
        <v>159078.34</v>
      </c>
      <c r="E153" s="155">
        <v>62963.205199999997</v>
      </c>
      <c r="F153" s="150">
        <v>447175.85</v>
      </c>
      <c r="G153" s="206">
        <v>176992.2</v>
      </c>
    </row>
    <row r="154" spans="1:7" s="123" customFormat="1" ht="27" hidden="1" outlineLevel="2">
      <c r="A154" s="117">
        <f t="shared" si="4"/>
        <v>25</v>
      </c>
      <c r="B154" s="154" t="s">
        <v>130</v>
      </c>
      <c r="C154" s="154" t="s">
        <v>150</v>
      </c>
      <c r="D154" s="150">
        <v>27534.85</v>
      </c>
      <c r="E154" s="155">
        <v>10898.2947</v>
      </c>
      <c r="F154" s="150">
        <v>149058.62</v>
      </c>
      <c r="G154" s="206">
        <v>58997.4</v>
      </c>
    </row>
    <row r="155" spans="1:7" s="123" customFormat="1" ht="27" hidden="1" outlineLevel="2">
      <c r="A155" s="117">
        <f t="shared" si="4"/>
        <v>26</v>
      </c>
      <c r="B155" s="154" t="s">
        <v>130</v>
      </c>
      <c r="C155" s="154" t="s">
        <v>151</v>
      </c>
      <c r="D155" s="150">
        <v>22774.03</v>
      </c>
      <c r="E155" s="155">
        <v>9013.9598999999998</v>
      </c>
      <c r="F155" s="150">
        <v>0</v>
      </c>
      <c r="G155" s="206">
        <v>0</v>
      </c>
    </row>
    <row r="156" spans="1:7" s="123" customFormat="1" ht="27" hidden="1" outlineLevel="2">
      <c r="A156" s="117">
        <f>A155+1</f>
        <v>27</v>
      </c>
      <c r="B156" s="154" t="s">
        <v>130</v>
      </c>
      <c r="C156" s="154" t="s">
        <v>377</v>
      </c>
      <c r="D156" s="150">
        <v>239867.25</v>
      </c>
      <c r="E156" s="155">
        <v>94939.458899999998</v>
      </c>
      <c r="F156" s="150">
        <v>0</v>
      </c>
      <c r="G156" s="206">
        <v>0</v>
      </c>
    </row>
    <row r="157" spans="1:7" s="123" customFormat="1" ht="27" hidden="1" outlineLevel="2">
      <c r="A157" s="117">
        <f t="shared" si="4"/>
        <v>28</v>
      </c>
      <c r="B157" s="154" t="s">
        <v>130</v>
      </c>
      <c r="C157" s="154" t="s">
        <v>429</v>
      </c>
      <c r="D157" s="150">
        <v>111490.52</v>
      </c>
      <c r="E157" s="155">
        <v>44127.948199999999</v>
      </c>
      <c r="F157" s="150">
        <v>0</v>
      </c>
      <c r="G157" s="206">
        <v>0</v>
      </c>
    </row>
    <row r="158" spans="1:7" s="123" customFormat="1" ht="27" hidden="1" outlineLevel="2">
      <c r="A158" s="117">
        <f t="shared" si="4"/>
        <v>29</v>
      </c>
      <c r="B158" s="154" t="s">
        <v>130</v>
      </c>
      <c r="C158" s="154" t="s">
        <v>152</v>
      </c>
      <c r="D158" s="150">
        <v>0</v>
      </c>
      <c r="E158" s="155">
        <v>0</v>
      </c>
      <c r="F158" s="150">
        <v>0</v>
      </c>
      <c r="G158" s="206">
        <v>0</v>
      </c>
    </row>
    <row r="159" spans="1:7" s="123" customFormat="1" hidden="1" outlineLevel="2">
      <c r="A159" s="117">
        <f t="shared" si="4"/>
        <v>30</v>
      </c>
      <c r="B159" s="154" t="s">
        <v>130</v>
      </c>
      <c r="C159" s="154" t="s">
        <v>153</v>
      </c>
      <c r="D159" s="150">
        <v>0</v>
      </c>
      <c r="E159" s="155">
        <v>0</v>
      </c>
      <c r="F159" s="150">
        <v>0</v>
      </c>
      <c r="G159" s="206">
        <v>0</v>
      </c>
    </row>
    <row r="160" spans="1:7" s="123" customFormat="1" hidden="1" outlineLevel="2">
      <c r="A160" s="117">
        <f t="shared" si="4"/>
        <v>31</v>
      </c>
      <c r="B160" s="154" t="s">
        <v>130</v>
      </c>
      <c r="C160" s="154" t="s">
        <v>154</v>
      </c>
      <c r="D160" s="150">
        <v>0</v>
      </c>
      <c r="E160" s="155">
        <v>0</v>
      </c>
      <c r="F160" s="150">
        <v>0</v>
      </c>
      <c r="G160" s="206">
        <v>0</v>
      </c>
    </row>
    <row r="161" spans="1:7" s="124" customFormat="1" ht="20.25" customHeight="1" outlineLevel="1" collapsed="1">
      <c r="A161" s="204" t="s">
        <v>155</v>
      </c>
      <c r="B161" s="156" t="s">
        <v>156</v>
      </c>
      <c r="C161" s="156"/>
      <c r="D161" s="152">
        <f>_xlfn.AGGREGATE(9,6,D162:D168)</f>
        <v>241000.97000000003</v>
      </c>
      <c r="E161" s="153">
        <f>_xlfn.AGGREGATE(9,6,E162:E168)</f>
        <v>96396.378299999997</v>
      </c>
      <c r="F161" s="152">
        <f>_xlfn.AGGREGATE(9,6,F162:F168)</f>
        <v>1799166.0100000002</v>
      </c>
      <c r="G161" s="205">
        <f>_xlfn.AGGREGATE(9,6,G162:G168)</f>
        <v>719091.93080000009</v>
      </c>
    </row>
    <row r="162" spans="1:7" s="123" customFormat="1" ht="18.75" hidden="1" customHeight="1" outlineLevel="2">
      <c r="A162" s="117">
        <v>1</v>
      </c>
      <c r="B162" s="154" t="s">
        <v>157</v>
      </c>
      <c r="C162" s="154" t="s">
        <v>53</v>
      </c>
      <c r="D162" s="150">
        <v>10285.549999999999</v>
      </c>
      <c r="E162" s="155">
        <v>4065.2608</v>
      </c>
      <c r="F162" s="150">
        <v>119252.7</v>
      </c>
      <c r="G162" s="206">
        <v>47133.437100000003</v>
      </c>
    </row>
    <row r="163" spans="1:7" s="123" customFormat="1" ht="27" hidden="1" outlineLevel="2">
      <c r="A163" s="117">
        <f t="shared" ref="A163:A175" si="5">A162+1</f>
        <v>2</v>
      </c>
      <c r="B163" s="154" t="s">
        <v>157</v>
      </c>
      <c r="C163" s="154" t="s">
        <v>158</v>
      </c>
      <c r="D163" s="150">
        <v>22087.24</v>
      </c>
      <c r="E163" s="155">
        <v>8623.5210999999999</v>
      </c>
      <c r="F163" s="150">
        <v>210354.14</v>
      </c>
      <c r="G163" s="206">
        <v>82128.566900000005</v>
      </c>
    </row>
    <row r="164" spans="1:7" s="123" customFormat="1" ht="20.25" hidden="1" customHeight="1" outlineLevel="2">
      <c r="A164" s="117">
        <f t="shared" si="5"/>
        <v>3</v>
      </c>
      <c r="B164" s="154" t="s">
        <v>157</v>
      </c>
      <c r="C164" s="154" t="s">
        <v>159</v>
      </c>
      <c r="D164" s="150">
        <v>35661.35</v>
      </c>
      <c r="E164" s="155">
        <v>14114.7623</v>
      </c>
      <c r="F164" s="150">
        <v>271707.06</v>
      </c>
      <c r="G164" s="206">
        <v>107541.65429999999</v>
      </c>
    </row>
    <row r="165" spans="1:7" s="123" customFormat="1" ht="27" hidden="1" outlineLevel="2">
      <c r="A165" s="117">
        <f t="shared" si="5"/>
        <v>4</v>
      </c>
      <c r="B165" s="154" t="s">
        <v>157</v>
      </c>
      <c r="C165" s="154" t="s">
        <v>160</v>
      </c>
      <c r="D165" s="150">
        <v>35459.660000000003</v>
      </c>
      <c r="E165" s="155">
        <v>13804.8002</v>
      </c>
      <c r="F165" s="150">
        <v>225140.67</v>
      </c>
      <c r="G165" s="206">
        <v>87649.514200000005</v>
      </c>
    </row>
    <row r="166" spans="1:7" s="123" customFormat="1" ht="18" hidden="1" customHeight="1" outlineLevel="2">
      <c r="A166" s="117">
        <f t="shared" si="5"/>
        <v>5</v>
      </c>
      <c r="B166" s="154" t="s">
        <v>157</v>
      </c>
      <c r="C166" s="154" t="s">
        <v>161</v>
      </c>
      <c r="D166" s="150">
        <v>30995.33</v>
      </c>
      <c r="E166" s="155">
        <v>12575.115299999999</v>
      </c>
      <c r="F166" s="150">
        <v>172210.64</v>
      </c>
      <c r="G166" s="206">
        <v>69867.578800000003</v>
      </c>
    </row>
    <row r="167" spans="1:7" s="123" customFormat="1" ht="18" hidden="1" customHeight="1" outlineLevel="2">
      <c r="A167" s="117">
        <f t="shared" si="5"/>
        <v>6</v>
      </c>
      <c r="B167" s="154" t="s">
        <v>157</v>
      </c>
      <c r="C167" s="154" t="s">
        <v>162</v>
      </c>
      <c r="D167" s="150">
        <v>29370.23</v>
      </c>
      <c r="E167" s="155">
        <v>11915.796</v>
      </c>
      <c r="F167" s="150">
        <v>559432.51</v>
      </c>
      <c r="G167" s="206">
        <v>226967.36360000001</v>
      </c>
    </row>
    <row r="168" spans="1:7" s="123" customFormat="1" ht="27" hidden="1" outlineLevel="2">
      <c r="A168" s="117">
        <f t="shared" si="5"/>
        <v>7</v>
      </c>
      <c r="B168" s="154" t="s">
        <v>157</v>
      </c>
      <c r="C168" s="154" t="s">
        <v>163</v>
      </c>
      <c r="D168" s="150">
        <v>77141.61</v>
      </c>
      <c r="E168" s="155">
        <v>31297.122599999999</v>
      </c>
      <c r="F168" s="150">
        <v>241068.29</v>
      </c>
      <c r="G168" s="206">
        <v>97803.815900000001</v>
      </c>
    </row>
    <row r="169" spans="1:7" s="124" customFormat="1" ht="19.5" customHeight="1" outlineLevel="1" collapsed="1">
      <c r="A169" s="204" t="s">
        <v>164</v>
      </c>
      <c r="B169" s="156" t="s">
        <v>165</v>
      </c>
      <c r="C169" s="156"/>
      <c r="D169" s="152">
        <f>_xlfn.AGGREGATE(9,6,D170:D175)</f>
        <v>1662618.28</v>
      </c>
      <c r="E169" s="153">
        <f t="shared" ref="E169:G169" si="6">_xlfn.AGGREGATE(9,6,E170:E175)</f>
        <v>659359.28940000001</v>
      </c>
      <c r="F169" s="152">
        <f t="shared" si="6"/>
        <v>2462940</v>
      </c>
      <c r="G169" s="205">
        <f t="shared" si="6"/>
        <v>986239.84979999997</v>
      </c>
    </row>
    <row r="170" spans="1:7" s="123" customFormat="1" ht="27" hidden="1" outlineLevel="2">
      <c r="A170" s="117">
        <v>1</v>
      </c>
      <c r="B170" s="154" t="s">
        <v>166</v>
      </c>
      <c r="C170" s="154" t="s">
        <v>160</v>
      </c>
      <c r="D170" s="150">
        <v>4585.8999999999996</v>
      </c>
      <c r="E170" s="155">
        <v>1786.7583999999999</v>
      </c>
      <c r="F170" s="150">
        <v>166660</v>
      </c>
      <c r="G170" s="206">
        <v>64934.069199999998</v>
      </c>
    </row>
    <row r="171" spans="1:7" s="123" customFormat="1" ht="27" hidden="1" outlineLevel="2">
      <c r="A171" s="117">
        <f t="shared" si="5"/>
        <v>2</v>
      </c>
      <c r="B171" s="154" t="s">
        <v>166</v>
      </c>
      <c r="C171" s="154" t="s">
        <v>167</v>
      </c>
      <c r="D171" s="150">
        <v>40001.599999999999</v>
      </c>
      <c r="E171" s="155">
        <v>16223.848900000001</v>
      </c>
      <c r="F171" s="150">
        <v>333330</v>
      </c>
      <c r="G171" s="206">
        <v>135191.98139999999</v>
      </c>
    </row>
    <row r="172" spans="1:7" s="123" customFormat="1" ht="21" hidden="1" customHeight="1" outlineLevel="2">
      <c r="A172" s="117">
        <f t="shared" si="5"/>
        <v>3</v>
      </c>
      <c r="B172" s="154" t="s">
        <v>166</v>
      </c>
      <c r="C172" s="154" t="s">
        <v>161</v>
      </c>
      <c r="D172" s="150">
        <v>98024.86</v>
      </c>
      <c r="E172" s="155">
        <v>39932.387199999997</v>
      </c>
      <c r="F172" s="150">
        <v>466600</v>
      </c>
      <c r="G172" s="206">
        <v>190078.842</v>
      </c>
    </row>
    <row r="173" spans="1:7" s="123" customFormat="1" ht="21.75" hidden="1" customHeight="1" outlineLevel="2">
      <c r="A173" s="117">
        <f t="shared" si="5"/>
        <v>4</v>
      </c>
      <c r="B173" s="154" t="s">
        <v>166</v>
      </c>
      <c r="C173" s="154" t="s">
        <v>162</v>
      </c>
      <c r="D173" s="150">
        <v>200483.09</v>
      </c>
      <c r="E173" s="155">
        <v>78274.612800000003</v>
      </c>
      <c r="F173" s="150">
        <v>666060</v>
      </c>
      <c r="G173" s="206">
        <v>260049.8058</v>
      </c>
    </row>
    <row r="174" spans="1:7" s="123" customFormat="1" ht="27" hidden="1" outlineLevel="2">
      <c r="A174" s="117">
        <f t="shared" si="5"/>
        <v>5</v>
      </c>
      <c r="B174" s="154" t="s">
        <v>166</v>
      </c>
      <c r="C174" s="154" t="s">
        <v>168</v>
      </c>
      <c r="D174" s="150">
        <v>358062.79</v>
      </c>
      <c r="E174" s="155">
        <v>144893.68859999999</v>
      </c>
      <c r="F174" s="150">
        <v>830290</v>
      </c>
      <c r="G174" s="206">
        <v>335985.15139999997</v>
      </c>
    </row>
    <row r="175" spans="1:7" s="123" customFormat="1" ht="27" hidden="1" outlineLevel="2">
      <c r="A175" s="117">
        <f t="shared" si="5"/>
        <v>6</v>
      </c>
      <c r="B175" s="154" t="s">
        <v>166</v>
      </c>
      <c r="C175" s="154" t="s">
        <v>430</v>
      </c>
      <c r="D175" s="150">
        <v>961460.04</v>
      </c>
      <c r="E175" s="155">
        <v>378247.99349999998</v>
      </c>
      <c r="F175" s="150">
        <v>0</v>
      </c>
      <c r="G175" s="206">
        <v>0</v>
      </c>
    </row>
    <row r="176" spans="1:7" s="124" customFormat="1" ht="23.25" customHeight="1" outlineLevel="1" collapsed="1">
      <c r="A176" s="204" t="s">
        <v>169</v>
      </c>
      <c r="B176" s="156" t="s">
        <v>170</v>
      </c>
      <c r="C176" s="156"/>
      <c r="D176" s="152">
        <f>_xlfn.AGGREGATE(9,6,D177:D198)</f>
        <v>20277025.829999998</v>
      </c>
      <c r="E176" s="153">
        <f>_xlfn.AGGREGATE(9,6,E177:E198)</f>
        <v>8008892.1619000006</v>
      </c>
      <c r="F176" s="152">
        <f>_xlfn.AGGREGATE(9,6,F177:F198)</f>
        <v>25709693.280000001</v>
      </c>
      <c r="G176" s="205">
        <f>_xlfn.AGGREGATE(9,6,G177:G198)</f>
        <v>10148655.797500001</v>
      </c>
    </row>
    <row r="177" spans="1:7" s="123" customFormat="1" ht="21.75" hidden="1" customHeight="1" outlineLevel="2">
      <c r="A177" s="117">
        <v>1</v>
      </c>
      <c r="B177" s="154" t="s">
        <v>171</v>
      </c>
      <c r="C177" s="154" t="s">
        <v>172</v>
      </c>
      <c r="D177" s="150">
        <v>269737.19</v>
      </c>
      <c r="E177" s="155">
        <v>109435.0754</v>
      </c>
      <c r="F177" s="150">
        <v>551474.54</v>
      </c>
      <c r="G177" s="206">
        <v>223738.73560000001</v>
      </c>
    </row>
    <row r="178" spans="1:7" s="123" customFormat="1" ht="27" hidden="1" outlineLevel="2">
      <c r="A178" s="117">
        <v>2</v>
      </c>
      <c r="B178" s="154" t="s">
        <v>171</v>
      </c>
      <c r="C178" s="154" t="s">
        <v>173</v>
      </c>
      <c r="D178" s="150">
        <v>319282.46000000002</v>
      </c>
      <c r="E178" s="155">
        <v>129536.0868</v>
      </c>
      <c r="F178" s="150">
        <v>652768.31000000006</v>
      </c>
      <c r="G178" s="206">
        <v>264834.6311</v>
      </c>
    </row>
    <row r="179" spans="1:7" s="123" customFormat="1" hidden="1" outlineLevel="2">
      <c r="A179" s="117">
        <v>3</v>
      </c>
      <c r="B179" s="154" t="s">
        <v>171</v>
      </c>
      <c r="C179" s="154" t="s">
        <v>174</v>
      </c>
      <c r="D179" s="150">
        <v>146061.79</v>
      </c>
      <c r="E179" s="155">
        <v>59258.728799999997</v>
      </c>
      <c r="F179" s="150">
        <v>298621.52</v>
      </c>
      <c r="G179" s="206">
        <v>121153.7369</v>
      </c>
    </row>
    <row r="180" spans="1:7" s="123" customFormat="1" ht="21" hidden="1" customHeight="1" outlineLevel="2">
      <c r="A180" s="117">
        <v>4</v>
      </c>
      <c r="B180" s="154" t="s">
        <v>171</v>
      </c>
      <c r="C180" s="154" t="s">
        <v>175</v>
      </c>
      <c r="D180" s="150">
        <v>325909</v>
      </c>
      <c r="E180" s="155">
        <v>132377.7176</v>
      </c>
      <c r="F180" s="150">
        <v>1244094.1499999999</v>
      </c>
      <c r="G180" s="206">
        <v>505326.1618</v>
      </c>
    </row>
    <row r="181" spans="1:7" s="123" customFormat="1" ht="20.25" hidden="1" customHeight="1" outlineLevel="2">
      <c r="A181" s="117">
        <v>5</v>
      </c>
      <c r="B181" s="154" t="s">
        <v>171</v>
      </c>
      <c r="C181" s="154" t="s">
        <v>176</v>
      </c>
      <c r="D181" s="150">
        <v>246611.72</v>
      </c>
      <c r="E181" s="155">
        <v>100168.7484</v>
      </c>
      <c r="F181" s="150">
        <v>905529.93</v>
      </c>
      <c r="G181" s="206">
        <v>367808.147</v>
      </c>
    </row>
    <row r="182" spans="1:7" s="123" customFormat="1" ht="27" hidden="1" outlineLevel="2">
      <c r="A182" s="117">
        <v>6</v>
      </c>
      <c r="B182" s="154" t="s">
        <v>171</v>
      </c>
      <c r="C182" s="154" t="s">
        <v>177</v>
      </c>
      <c r="D182" s="150">
        <v>490802.46</v>
      </c>
      <c r="E182" s="155">
        <v>198608.12349999999</v>
      </c>
      <c r="F182" s="150">
        <v>1068822.6100000001</v>
      </c>
      <c r="G182" s="206">
        <v>432509.7574</v>
      </c>
    </row>
    <row r="183" spans="1:7" s="112" customFormat="1" ht="27" hidden="1" outlineLevel="2">
      <c r="A183" s="117">
        <v>7</v>
      </c>
      <c r="B183" s="154" t="s">
        <v>171</v>
      </c>
      <c r="C183" s="154" t="s">
        <v>178</v>
      </c>
      <c r="D183" s="150">
        <v>2515788.9300000002</v>
      </c>
      <c r="E183" s="155">
        <v>994340.41669999994</v>
      </c>
      <c r="F183" s="150">
        <v>3880174.3</v>
      </c>
      <c r="G183" s="206">
        <v>1533600.0903</v>
      </c>
    </row>
    <row r="184" spans="1:7" s="112" customFormat="1" ht="27" hidden="1" outlineLevel="2">
      <c r="A184" s="117">
        <v>8</v>
      </c>
      <c r="B184" s="154" t="s">
        <v>171</v>
      </c>
      <c r="C184" s="154" t="s">
        <v>179</v>
      </c>
      <c r="D184" s="150">
        <v>352090.82</v>
      </c>
      <c r="E184" s="155">
        <v>143431.23730000001</v>
      </c>
      <c r="F184" s="150">
        <v>738875.75</v>
      </c>
      <c r="G184" s="206">
        <v>300995.81430000003</v>
      </c>
    </row>
    <row r="185" spans="1:7" s="112" customFormat="1" ht="27" hidden="1" outlineLevel="2">
      <c r="A185" s="117">
        <v>9</v>
      </c>
      <c r="B185" s="154" t="s">
        <v>171</v>
      </c>
      <c r="C185" s="154" t="s">
        <v>180</v>
      </c>
      <c r="D185" s="150">
        <v>353517.58</v>
      </c>
      <c r="E185" s="155">
        <v>143425.61739999999</v>
      </c>
      <c r="F185" s="150">
        <v>715779.19</v>
      </c>
      <c r="G185" s="206">
        <v>290398.77519999997</v>
      </c>
    </row>
    <row r="186" spans="1:7" s="112" customFormat="1" ht="27" hidden="1" outlineLevel="2">
      <c r="A186" s="117">
        <v>10</v>
      </c>
      <c r="B186" s="154" t="s">
        <v>171</v>
      </c>
      <c r="C186" s="154" t="s">
        <v>181</v>
      </c>
      <c r="D186" s="150">
        <v>156657.72</v>
      </c>
      <c r="E186" s="155">
        <v>63537.238100000002</v>
      </c>
      <c r="F186" s="150">
        <v>541404.98</v>
      </c>
      <c r="G186" s="206">
        <v>219583.0318</v>
      </c>
    </row>
    <row r="187" spans="1:7" s="112" customFormat="1" ht="27" hidden="1" outlineLevel="2">
      <c r="A187" s="117">
        <v>11</v>
      </c>
      <c r="B187" s="154" t="s">
        <v>171</v>
      </c>
      <c r="C187" s="154" t="s">
        <v>315</v>
      </c>
      <c r="D187" s="150">
        <v>2023878.69</v>
      </c>
      <c r="E187" s="155">
        <v>788786.48060000001</v>
      </c>
      <c r="F187" s="150">
        <v>1811898.26</v>
      </c>
      <c r="G187" s="206">
        <v>706169.22790000006</v>
      </c>
    </row>
    <row r="188" spans="1:7" s="112" customFormat="1" ht="21.75" hidden="1" customHeight="1" outlineLevel="2">
      <c r="A188" s="117">
        <v>12</v>
      </c>
      <c r="B188" s="154" t="s">
        <v>171</v>
      </c>
      <c r="C188" s="154" t="s">
        <v>349</v>
      </c>
      <c r="D188" s="150">
        <v>284415.86</v>
      </c>
      <c r="E188" s="155">
        <v>110814.10739999999</v>
      </c>
      <c r="F188" s="150">
        <v>592939.18000000005</v>
      </c>
      <c r="G188" s="206">
        <v>231020.9633</v>
      </c>
    </row>
    <row r="189" spans="1:7" s="112" customFormat="1" ht="27" hidden="1" outlineLevel="2">
      <c r="A189" s="117">
        <v>13</v>
      </c>
      <c r="B189" s="154" t="s">
        <v>171</v>
      </c>
      <c r="C189" s="154" t="s">
        <v>182</v>
      </c>
      <c r="D189" s="150">
        <v>469233.69</v>
      </c>
      <c r="E189" s="155">
        <v>182822.8303</v>
      </c>
      <c r="F189" s="150">
        <v>1060053.71</v>
      </c>
      <c r="G189" s="206">
        <v>413018.12650000001</v>
      </c>
    </row>
    <row r="190" spans="1:7" s="112" customFormat="1" ht="19.5" hidden="1" customHeight="1" outlineLevel="2">
      <c r="A190" s="117">
        <v>14</v>
      </c>
      <c r="B190" s="154" t="s">
        <v>171</v>
      </c>
      <c r="C190" s="154" t="s">
        <v>350</v>
      </c>
      <c r="D190" s="150">
        <v>817365.18</v>
      </c>
      <c r="E190" s="155">
        <v>318461.82140000002</v>
      </c>
      <c r="F190" s="150">
        <v>2110731.42</v>
      </c>
      <c r="G190" s="206">
        <v>822383.17590000003</v>
      </c>
    </row>
    <row r="191" spans="1:7" s="112" customFormat="1" ht="27" hidden="1" outlineLevel="2">
      <c r="A191" s="117">
        <v>15</v>
      </c>
      <c r="B191" s="154" t="s">
        <v>171</v>
      </c>
      <c r="C191" s="154" t="s">
        <v>183</v>
      </c>
      <c r="D191" s="150">
        <v>2410905.65</v>
      </c>
      <c r="E191" s="155">
        <v>939337.05940000003</v>
      </c>
      <c r="F191" s="150">
        <v>0</v>
      </c>
      <c r="G191" s="206">
        <v>0</v>
      </c>
    </row>
    <row r="192" spans="1:7" s="112" customFormat="1" ht="40.5" hidden="1" outlineLevel="2">
      <c r="A192" s="117">
        <v>16</v>
      </c>
      <c r="B192" s="154" t="s">
        <v>171</v>
      </c>
      <c r="C192" s="154" t="s">
        <v>314</v>
      </c>
      <c r="D192" s="150">
        <v>967807.7</v>
      </c>
      <c r="E192" s="155">
        <v>377028.84490000003</v>
      </c>
      <c r="F192" s="150">
        <v>0</v>
      </c>
      <c r="G192" s="206">
        <v>0</v>
      </c>
    </row>
    <row r="193" spans="1:7" s="112" customFormat="1" ht="27" hidden="1" outlineLevel="2">
      <c r="A193" s="117">
        <v>17</v>
      </c>
      <c r="B193" s="154" t="s">
        <v>171</v>
      </c>
      <c r="C193" s="154" t="s">
        <v>184</v>
      </c>
      <c r="D193" s="150">
        <v>1738330.25</v>
      </c>
      <c r="E193" s="155">
        <v>677288.23199999996</v>
      </c>
      <c r="F193" s="150">
        <v>3750000</v>
      </c>
      <c r="G193" s="206">
        <v>1461075</v>
      </c>
    </row>
    <row r="194" spans="1:7" s="112" customFormat="1" ht="27" hidden="1" outlineLevel="2">
      <c r="A194" s="117">
        <v>18</v>
      </c>
      <c r="B194" s="154" t="s">
        <v>171</v>
      </c>
      <c r="C194" s="154" t="s">
        <v>185</v>
      </c>
      <c r="D194" s="150">
        <v>875561.13</v>
      </c>
      <c r="E194" s="155">
        <v>341136.1275</v>
      </c>
      <c r="F194" s="150">
        <v>1666666.67</v>
      </c>
      <c r="G194" s="206">
        <v>649366.66799999995</v>
      </c>
    </row>
    <row r="195" spans="1:7" s="112" customFormat="1" ht="27" hidden="1" outlineLevel="2">
      <c r="A195" s="117">
        <v>19</v>
      </c>
      <c r="B195" s="154" t="s">
        <v>171</v>
      </c>
      <c r="C195" s="154" t="s">
        <v>186</v>
      </c>
      <c r="D195" s="150">
        <v>1287610.49</v>
      </c>
      <c r="E195" s="155">
        <v>501833.3124</v>
      </c>
      <c r="F195" s="150">
        <v>2083333.33</v>
      </c>
      <c r="G195" s="206">
        <v>811958.33200000005</v>
      </c>
    </row>
    <row r="196" spans="1:7" s="112" customFormat="1" ht="27" hidden="1" outlineLevel="2">
      <c r="A196" s="117">
        <v>20</v>
      </c>
      <c r="B196" s="154" t="s">
        <v>171</v>
      </c>
      <c r="C196" s="154" t="s">
        <v>187</v>
      </c>
      <c r="D196" s="150">
        <v>833651.12</v>
      </c>
      <c r="E196" s="155">
        <v>324907.18790000002</v>
      </c>
      <c r="F196" s="150">
        <v>1630167.02</v>
      </c>
      <c r="G196" s="206">
        <v>635341.29610000004</v>
      </c>
    </row>
    <row r="197" spans="1:7" s="112" customFormat="1" hidden="1" outlineLevel="2">
      <c r="A197" s="117">
        <v>21</v>
      </c>
      <c r="B197" s="154" t="s">
        <v>171</v>
      </c>
      <c r="C197" s="154" t="s">
        <v>188</v>
      </c>
      <c r="D197" s="150">
        <v>207807.61</v>
      </c>
      <c r="E197" s="155">
        <v>80990.938899999994</v>
      </c>
      <c r="F197" s="150">
        <v>406358.41</v>
      </c>
      <c r="G197" s="206">
        <v>158374.12640000001</v>
      </c>
    </row>
    <row r="198" spans="1:7" s="112" customFormat="1" ht="19.5" hidden="1" customHeight="1" outlineLevel="2">
      <c r="A198" s="117">
        <v>22</v>
      </c>
      <c r="B198" s="154" t="s">
        <v>171</v>
      </c>
      <c r="C198" s="154" t="s">
        <v>431</v>
      </c>
      <c r="D198" s="150">
        <v>3183998.79</v>
      </c>
      <c r="E198" s="155">
        <v>1291366.2291999999</v>
      </c>
      <c r="F198" s="150">
        <v>0</v>
      </c>
      <c r="G198" s="206">
        <v>0</v>
      </c>
    </row>
    <row r="199" spans="1:7" s="122" customFormat="1" ht="19.5" customHeight="1" outlineLevel="1" collapsed="1">
      <c r="A199" s="204" t="s">
        <v>189</v>
      </c>
      <c r="B199" s="156" t="s">
        <v>190</v>
      </c>
      <c r="C199" s="156"/>
      <c r="D199" s="152">
        <f>_xlfn.AGGREGATE(9,6,D200:D201)</f>
        <v>8168030.7300000004</v>
      </c>
      <c r="E199" s="153">
        <f>_xlfn.AGGREGATE(9,6,E200:E201)</f>
        <v>3239143.2254999997</v>
      </c>
      <c r="F199" s="152">
        <f>_xlfn.AGGREGATE(9,6,F200:F201)</f>
        <v>76765565.989999995</v>
      </c>
      <c r="G199" s="205">
        <f>_xlfn.AGGREGATE(9,6,G200:G201)</f>
        <v>30400857.142499998</v>
      </c>
    </row>
    <row r="200" spans="1:7" s="112" customFormat="1" ht="20.25" hidden="1" customHeight="1" outlineLevel="2">
      <c r="A200" s="117">
        <v>1</v>
      </c>
      <c r="B200" s="154" t="s">
        <v>191</v>
      </c>
      <c r="C200" s="154" t="s">
        <v>192</v>
      </c>
      <c r="D200" s="150">
        <v>6293793.54</v>
      </c>
      <c r="E200" s="155">
        <v>2496839.7267</v>
      </c>
      <c r="F200" s="150">
        <v>76765565.989999995</v>
      </c>
      <c r="G200" s="206">
        <v>30400857.142499998</v>
      </c>
    </row>
    <row r="201" spans="1:7" s="112" customFormat="1" ht="20.25" hidden="1" customHeight="1" outlineLevel="2">
      <c r="A201" s="117">
        <f t="shared" ref="A201:A208" si="7">A200+1</f>
        <v>2</v>
      </c>
      <c r="B201" s="154" t="s">
        <v>191</v>
      </c>
      <c r="C201" s="154" t="s">
        <v>193</v>
      </c>
      <c r="D201" s="150">
        <v>1874237.19</v>
      </c>
      <c r="E201" s="155">
        <v>742303.49879999994</v>
      </c>
      <c r="F201" s="150">
        <v>0</v>
      </c>
      <c r="G201" s="206">
        <v>0</v>
      </c>
    </row>
    <row r="202" spans="1:7" s="122" customFormat="1" ht="21.75" customHeight="1" outlineLevel="1" collapsed="1">
      <c r="A202" s="204" t="s">
        <v>194</v>
      </c>
      <c r="B202" s="156" t="s">
        <v>195</v>
      </c>
      <c r="C202" s="156"/>
      <c r="D202" s="152">
        <v>0</v>
      </c>
      <c r="E202" s="153">
        <v>0</v>
      </c>
      <c r="F202" s="152">
        <v>0</v>
      </c>
      <c r="G202" s="205">
        <v>0</v>
      </c>
    </row>
    <row r="203" spans="1:7" s="112" customFormat="1" ht="27" hidden="1" outlineLevel="2">
      <c r="A203" s="117">
        <v>1</v>
      </c>
      <c r="B203" s="154" t="s">
        <v>196</v>
      </c>
      <c r="C203" s="154" t="s">
        <v>197</v>
      </c>
      <c r="D203" s="150">
        <v>0</v>
      </c>
      <c r="E203" s="155">
        <v>0</v>
      </c>
      <c r="F203" s="150">
        <v>0</v>
      </c>
      <c r="G203" s="206">
        <v>0</v>
      </c>
    </row>
    <row r="204" spans="1:7" s="112" customFormat="1" ht="27" hidden="1" outlineLevel="2">
      <c r="A204" s="117">
        <f t="shared" si="7"/>
        <v>2</v>
      </c>
      <c r="B204" s="154" t="s">
        <v>196</v>
      </c>
      <c r="C204" s="154" t="s">
        <v>198</v>
      </c>
      <c r="D204" s="150">
        <v>0</v>
      </c>
      <c r="E204" s="155">
        <v>0</v>
      </c>
      <c r="F204" s="150">
        <v>0</v>
      </c>
      <c r="G204" s="206">
        <v>0</v>
      </c>
    </row>
    <row r="205" spans="1:7" s="122" customFormat="1" ht="30" customHeight="1" outlineLevel="1" collapsed="1">
      <c r="A205" s="204" t="s">
        <v>199</v>
      </c>
      <c r="B205" s="156" t="s">
        <v>200</v>
      </c>
      <c r="C205" s="156"/>
      <c r="D205" s="152">
        <f>_xlfn.AGGREGATE(9,6,D206:D208)</f>
        <v>3719894.81</v>
      </c>
      <c r="E205" s="153">
        <f>_xlfn.AGGREGATE(9,6,E206:E208)</f>
        <v>1449580.7696</v>
      </c>
      <c r="F205" s="152">
        <f>_xlfn.AGGREGATE(9,6,F206:F208)</f>
        <v>861939.04</v>
      </c>
      <c r="G205" s="205">
        <f>_xlfn.AGGREGATE(9,6,G206:G208)</f>
        <v>336207.94189999998</v>
      </c>
    </row>
    <row r="206" spans="1:7" s="112" customFormat="1" ht="27" hidden="1" outlineLevel="2">
      <c r="A206" s="117">
        <v>1</v>
      </c>
      <c r="B206" s="154" t="s">
        <v>201</v>
      </c>
      <c r="C206" s="154" t="s">
        <v>202</v>
      </c>
      <c r="D206" s="150">
        <v>128228.15</v>
      </c>
      <c r="E206" s="155">
        <v>50016.672200000001</v>
      </c>
      <c r="F206" s="150">
        <v>861939.04</v>
      </c>
      <c r="G206" s="206">
        <v>336207.94189999998</v>
      </c>
    </row>
    <row r="207" spans="1:7" s="112" customFormat="1" hidden="1" outlineLevel="2">
      <c r="A207" s="117">
        <f t="shared" si="7"/>
        <v>2</v>
      </c>
      <c r="B207" s="154" t="s">
        <v>201</v>
      </c>
      <c r="C207" s="154" t="s">
        <v>203</v>
      </c>
      <c r="D207" s="150">
        <v>406666.66</v>
      </c>
      <c r="E207" s="155">
        <v>158624.39739999999</v>
      </c>
      <c r="F207" s="150">
        <v>0</v>
      </c>
      <c r="G207" s="206">
        <v>0</v>
      </c>
    </row>
    <row r="208" spans="1:7" s="112" customFormat="1" ht="19.5" hidden="1" customHeight="1" outlineLevel="2">
      <c r="A208" s="117">
        <f t="shared" si="7"/>
        <v>3</v>
      </c>
      <c r="B208" s="154" t="s">
        <v>201</v>
      </c>
      <c r="C208" s="154" t="s">
        <v>204</v>
      </c>
      <c r="D208" s="150">
        <v>3185000</v>
      </c>
      <c r="E208" s="155">
        <v>1240939.7</v>
      </c>
      <c r="F208" s="150">
        <v>0</v>
      </c>
      <c r="G208" s="206">
        <v>0</v>
      </c>
    </row>
    <row r="209" spans="1:7" s="116" customFormat="1" ht="18.75" customHeight="1">
      <c r="A209" s="207"/>
      <c r="B209" s="161" t="s">
        <v>205</v>
      </c>
      <c r="C209" s="161"/>
      <c r="D209" s="148">
        <f>D211+D234+D238+D244+D248+D252+D254</f>
        <v>11230252.540000001</v>
      </c>
      <c r="E209" s="149">
        <f>E211+E234+E238+E244+E248+E252+E254</f>
        <v>4444446.6585999997</v>
      </c>
      <c r="F209" s="148">
        <f>F211+F234+F238+F244+F248+F252+F254</f>
        <v>46624694.969999999</v>
      </c>
      <c r="G209" s="203">
        <f>G211+G234+G238+G244+G248+G252+G254</f>
        <v>18614428.779800002</v>
      </c>
    </row>
    <row r="210" spans="1:7" s="112" customFormat="1" outlineLevel="1">
      <c r="A210" s="117"/>
      <c r="B210" s="162" t="s">
        <v>10</v>
      </c>
      <c r="C210" s="163"/>
      <c r="D210" s="118"/>
      <c r="E210" s="119"/>
      <c r="F210" s="118"/>
      <c r="G210" s="120"/>
    </row>
    <row r="211" spans="1:7" s="122" customFormat="1" ht="21" customHeight="1" outlineLevel="1" collapsed="1">
      <c r="A211" s="204" t="s">
        <v>11</v>
      </c>
      <c r="B211" s="157" t="s">
        <v>206</v>
      </c>
      <c r="C211" s="157"/>
      <c r="D211" s="152">
        <f>_xlfn.AGGREGATE(9,6,D212:D233)</f>
        <v>3233548.42</v>
      </c>
      <c r="E211" s="153">
        <f>_xlfn.AGGREGATE(9,6,E212:E233)</f>
        <v>1261513.1548000001</v>
      </c>
      <c r="F211" s="152">
        <f>_xlfn.AGGREGATE(9,6,F212:F233)</f>
        <v>15325714.120000001</v>
      </c>
      <c r="G211" s="205">
        <f>_xlfn.AGGREGATE(9,6,G212:G233)</f>
        <v>6004531.2868999997</v>
      </c>
    </row>
    <row r="212" spans="1:7" s="112" customFormat="1" ht="27" hidden="1" outlineLevel="2">
      <c r="A212" s="117">
        <v>1</v>
      </c>
      <c r="B212" s="154" t="s">
        <v>207</v>
      </c>
      <c r="C212" s="154" t="s">
        <v>208</v>
      </c>
      <c r="D212" s="150">
        <v>25182.2</v>
      </c>
      <c r="E212" s="155">
        <v>9827.8559999999998</v>
      </c>
      <c r="F212" s="150">
        <v>239830.44</v>
      </c>
      <c r="G212" s="206">
        <v>93598.627399999998</v>
      </c>
    </row>
    <row r="213" spans="1:7" s="112" customFormat="1" ht="27" hidden="1" outlineLevel="2">
      <c r="A213" s="117">
        <f t="shared" ref="A213:A233" si="8">A212+1</f>
        <v>2</v>
      </c>
      <c r="B213" s="154" t="s">
        <v>207</v>
      </c>
      <c r="C213" s="154" t="s">
        <v>209</v>
      </c>
      <c r="D213" s="150">
        <v>12957.8</v>
      </c>
      <c r="E213" s="155">
        <v>5057.0424000000003</v>
      </c>
      <c r="F213" s="150">
        <v>95604.39</v>
      </c>
      <c r="G213" s="206">
        <v>37311.525399999999</v>
      </c>
    </row>
    <row r="214" spans="1:7" s="112" customFormat="1" ht="27" hidden="1" outlineLevel="2">
      <c r="A214" s="117">
        <f t="shared" si="8"/>
        <v>3</v>
      </c>
      <c r="B214" s="154" t="s">
        <v>207</v>
      </c>
      <c r="C214" s="154" t="s">
        <v>210</v>
      </c>
      <c r="D214" s="150">
        <v>28189.64</v>
      </c>
      <c r="E214" s="155">
        <v>11001.5692</v>
      </c>
      <c r="F214" s="150">
        <v>250210.34</v>
      </c>
      <c r="G214" s="206">
        <v>97649.590599999996</v>
      </c>
    </row>
    <row r="215" spans="1:7" s="112" customFormat="1" ht="27" hidden="1" outlineLevel="2">
      <c r="A215" s="117">
        <f t="shared" si="8"/>
        <v>4</v>
      </c>
      <c r="B215" s="154" t="s">
        <v>207</v>
      </c>
      <c r="C215" s="154" t="s">
        <v>211</v>
      </c>
      <c r="D215" s="150">
        <v>12581.48</v>
      </c>
      <c r="E215" s="155">
        <v>4910.1750000000002</v>
      </c>
      <c r="F215" s="150">
        <v>83342.3</v>
      </c>
      <c r="G215" s="206">
        <v>32526</v>
      </c>
    </row>
    <row r="216" spans="1:7" s="112" customFormat="1" ht="40.5" hidden="1" outlineLevel="2">
      <c r="A216" s="117">
        <f t="shared" si="8"/>
        <v>5</v>
      </c>
      <c r="B216" s="154" t="s">
        <v>207</v>
      </c>
      <c r="C216" s="154" t="s">
        <v>212</v>
      </c>
      <c r="D216" s="150">
        <v>5482.22</v>
      </c>
      <c r="E216" s="155">
        <v>2139.5477999999998</v>
      </c>
      <c r="F216" s="150">
        <v>45343.8</v>
      </c>
      <c r="G216" s="206">
        <v>17696.3249</v>
      </c>
    </row>
    <row r="217" spans="1:7" s="112" customFormat="1" ht="54" hidden="1" outlineLevel="2">
      <c r="A217" s="117">
        <f t="shared" si="8"/>
        <v>6</v>
      </c>
      <c r="B217" s="154" t="s">
        <v>207</v>
      </c>
      <c r="C217" s="154" t="s">
        <v>213</v>
      </c>
      <c r="D217" s="150">
        <v>24190.639999999999</v>
      </c>
      <c r="E217" s="155">
        <v>9440.8799999999992</v>
      </c>
      <c r="F217" s="150">
        <v>179189.94</v>
      </c>
      <c r="G217" s="206">
        <v>69932.459600000002</v>
      </c>
    </row>
    <row r="218" spans="1:7" s="112" customFormat="1" ht="54" hidden="1" outlineLevel="2">
      <c r="A218" s="117">
        <f t="shared" si="8"/>
        <v>7</v>
      </c>
      <c r="B218" s="154" t="s">
        <v>207</v>
      </c>
      <c r="C218" s="154" t="s">
        <v>214</v>
      </c>
      <c r="D218" s="150">
        <v>43589.64</v>
      </c>
      <c r="E218" s="155">
        <v>17011.727699999999</v>
      </c>
      <c r="F218" s="150">
        <v>276739.18</v>
      </c>
      <c r="G218" s="206">
        <v>108003</v>
      </c>
    </row>
    <row r="219" spans="1:7" s="112" customFormat="1" ht="54" hidden="1" outlineLevel="2">
      <c r="A219" s="117">
        <f t="shared" si="8"/>
        <v>8</v>
      </c>
      <c r="B219" s="154" t="s">
        <v>207</v>
      </c>
      <c r="C219" s="154" t="s">
        <v>215</v>
      </c>
      <c r="D219" s="150">
        <v>41671.15</v>
      </c>
      <c r="E219" s="155">
        <v>16263</v>
      </c>
      <c r="F219" s="150">
        <v>1602736.57</v>
      </c>
      <c r="G219" s="206">
        <v>625500</v>
      </c>
    </row>
    <row r="220" spans="1:7" s="112" customFormat="1" ht="54" hidden="1" outlineLevel="2">
      <c r="A220" s="117">
        <f t="shared" si="8"/>
        <v>9</v>
      </c>
      <c r="B220" s="154" t="s">
        <v>207</v>
      </c>
      <c r="C220" s="154" t="s">
        <v>216</v>
      </c>
      <c r="D220" s="150">
        <v>84151.17</v>
      </c>
      <c r="E220" s="155">
        <v>32841.677300000003</v>
      </c>
      <c r="F220" s="150">
        <v>1788673.75</v>
      </c>
      <c r="G220" s="206">
        <v>698065.70620000002</v>
      </c>
    </row>
    <row r="221" spans="1:7" s="112" customFormat="1" ht="27" hidden="1" outlineLevel="2">
      <c r="A221" s="117">
        <f t="shared" si="8"/>
        <v>10</v>
      </c>
      <c r="B221" s="154" t="s">
        <v>207</v>
      </c>
      <c r="C221" s="154" t="s">
        <v>217</v>
      </c>
      <c r="D221" s="150">
        <v>10073.200000000001</v>
      </c>
      <c r="E221" s="155">
        <v>3931.2674999999999</v>
      </c>
      <c r="F221" s="150">
        <v>61972.480000000003</v>
      </c>
      <c r="G221" s="206">
        <v>24186</v>
      </c>
    </row>
    <row r="222" spans="1:7" s="112" customFormat="1" ht="27" hidden="1" outlineLevel="2">
      <c r="A222" s="117">
        <f t="shared" si="8"/>
        <v>11</v>
      </c>
      <c r="B222" s="154" t="s">
        <v>207</v>
      </c>
      <c r="C222" s="154" t="s">
        <v>218</v>
      </c>
      <c r="D222" s="150">
        <v>24481.8</v>
      </c>
      <c r="E222" s="155">
        <v>9554.5125000000007</v>
      </c>
      <c r="F222" s="150">
        <v>127150.43</v>
      </c>
      <c r="G222" s="206">
        <v>49623</v>
      </c>
    </row>
    <row r="223" spans="1:7" s="112" customFormat="1" ht="27" hidden="1" outlineLevel="2">
      <c r="A223" s="117">
        <f t="shared" si="8"/>
        <v>12</v>
      </c>
      <c r="B223" s="154" t="s">
        <v>207</v>
      </c>
      <c r="C223" s="154" t="s">
        <v>219</v>
      </c>
      <c r="D223" s="150">
        <v>4489.21</v>
      </c>
      <c r="E223" s="155">
        <v>1752.0047</v>
      </c>
      <c r="F223" s="150">
        <v>324999.28000000003</v>
      </c>
      <c r="G223" s="206">
        <v>126837.46799999999</v>
      </c>
    </row>
    <row r="224" spans="1:7" s="112" customFormat="1" ht="27" hidden="1" outlineLevel="2">
      <c r="A224" s="117">
        <f t="shared" si="8"/>
        <v>13</v>
      </c>
      <c r="B224" s="154" t="s">
        <v>207</v>
      </c>
      <c r="C224" s="154" t="s">
        <v>220</v>
      </c>
      <c r="D224" s="150">
        <v>51339.66</v>
      </c>
      <c r="E224" s="155">
        <v>20036.328799999999</v>
      </c>
      <c r="F224" s="150">
        <v>257506.34</v>
      </c>
      <c r="G224" s="206">
        <v>100497</v>
      </c>
    </row>
    <row r="225" spans="1:7" s="112" customFormat="1" ht="27" hidden="1" outlineLevel="2">
      <c r="A225" s="117">
        <f t="shared" si="8"/>
        <v>14</v>
      </c>
      <c r="B225" s="154" t="s">
        <v>207</v>
      </c>
      <c r="C225" s="154" t="s">
        <v>221</v>
      </c>
      <c r="D225" s="150">
        <v>222090.14</v>
      </c>
      <c r="E225" s="155">
        <v>86675.118000000002</v>
      </c>
      <c r="F225" s="150">
        <v>673149.36</v>
      </c>
      <c r="G225" s="206">
        <v>262710</v>
      </c>
    </row>
    <row r="226" spans="1:7" s="112" customFormat="1" ht="27" hidden="1" outlineLevel="2">
      <c r="A226" s="117">
        <f t="shared" si="8"/>
        <v>15</v>
      </c>
      <c r="B226" s="154" t="s">
        <v>207</v>
      </c>
      <c r="C226" s="154" t="s">
        <v>222</v>
      </c>
      <c r="D226" s="150">
        <v>253948.48</v>
      </c>
      <c r="E226" s="155">
        <v>99108.473400000003</v>
      </c>
      <c r="F226" s="150">
        <v>1118710.1200000001</v>
      </c>
      <c r="G226" s="206">
        <v>436599</v>
      </c>
    </row>
    <row r="227" spans="1:7" s="112" customFormat="1" ht="27" hidden="1" outlineLevel="2">
      <c r="A227" s="117">
        <f t="shared" si="8"/>
        <v>16</v>
      </c>
      <c r="B227" s="154" t="s">
        <v>207</v>
      </c>
      <c r="C227" s="154" t="s">
        <v>223</v>
      </c>
      <c r="D227" s="150">
        <v>100171.04</v>
      </c>
      <c r="E227" s="155">
        <v>39093.75</v>
      </c>
      <c r="F227" s="150">
        <v>0</v>
      </c>
      <c r="G227" s="206">
        <v>0</v>
      </c>
    </row>
    <row r="228" spans="1:7" s="112" customFormat="1" ht="27" hidden="1" outlineLevel="2">
      <c r="A228" s="117">
        <f t="shared" si="8"/>
        <v>17</v>
      </c>
      <c r="B228" s="154" t="s">
        <v>207</v>
      </c>
      <c r="C228" s="154" t="s">
        <v>224</v>
      </c>
      <c r="D228" s="150">
        <v>16654.79</v>
      </c>
      <c r="E228" s="155">
        <v>6499.8666000000003</v>
      </c>
      <c r="F228" s="150">
        <v>0</v>
      </c>
      <c r="G228" s="206">
        <v>0</v>
      </c>
    </row>
    <row r="229" spans="1:7" s="112" customFormat="1" ht="27" hidden="1" outlineLevel="2">
      <c r="A229" s="117">
        <f t="shared" si="8"/>
        <v>18</v>
      </c>
      <c r="B229" s="154" t="s">
        <v>207</v>
      </c>
      <c r="C229" s="154" t="s">
        <v>225</v>
      </c>
      <c r="D229" s="150">
        <v>110855.95</v>
      </c>
      <c r="E229" s="155">
        <v>43263.75</v>
      </c>
      <c r="F229" s="150">
        <v>0</v>
      </c>
      <c r="G229" s="206">
        <v>0</v>
      </c>
    </row>
    <row r="230" spans="1:7" s="112" customFormat="1" ht="27" hidden="1" outlineLevel="2">
      <c r="A230" s="117">
        <f t="shared" si="8"/>
        <v>19</v>
      </c>
      <c r="B230" s="154" t="s">
        <v>207</v>
      </c>
      <c r="C230" s="154" t="s">
        <v>226</v>
      </c>
      <c r="D230" s="150">
        <v>150383.42000000001</v>
      </c>
      <c r="E230" s="155">
        <v>59654.094299999997</v>
      </c>
      <c r="F230" s="150">
        <v>4093560.76</v>
      </c>
      <c r="G230" s="206">
        <v>1623833.6839999999</v>
      </c>
    </row>
    <row r="231" spans="1:7" s="112" customFormat="1" ht="27" hidden="1" outlineLevel="2">
      <c r="A231" s="117">
        <f t="shared" si="8"/>
        <v>20</v>
      </c>
      <c r="B231" s="154" t="s">
        <v>207</v>
      </c>
      <c r="C231" s="154" t="s">
        <v>227</v>
      </c>
      <c r="D231" s="150">
        <v>24930.74</v>
      </c>
      <c r="E231" s="155">
        <v>9712.2687999999998</v>
      </c>
      <c r="F231" s="150">
        <v>0</v>
      </c>
      <c r="G231" s="206">
        <v>0</v>
      </c>
    </row>
    <row r="232" spans="1:7" s="112" customFormat="1" ht="27" hidden="1" outlineLevel="2">
      <c r="A232" s="117">
        <f t="shared" si="8"/>
        <v>21</v>
      </c>
      <c r="B232" s="154" t="s">
        <v>207</v>
      </c>
      <c r="C232" s="154" t="s">
        <v>228</v>
      </c>
      <c r="D232" s="150">
        <v>1106415.8</v>
      </c>
      <c r="E232" s="155">
        <v>431026.40480000002</v>
      </c>
      <c r="F232" s="150">
        <v>0</v>
      </c>
      <c r="G232" s="206">
        <v>0</v>
      </c>
    </row>
    <row r="233" spans="1:7" s="112" customFormat="1" ht="27" hidden="1" outlineLevel="2">
      <c r="A233" s="117">
        <f t="shared" si="8"/>
        <v>22</v>
      </c>
      <c r="B233" s="154" t="s">
        <v>207</v>
      </c>
      <c r="C233" s="154" t="s">
        <v>229</v>
      </c>
      <c r="D233" s="150">
        <v>879718.25</v>
      </c>
      <c r="E233" s="155">
        <v>342711.84</v>
      </c>
      <c r="F233" s="150">
        <v>4106994.64</v>
      </c>
      <c r="G233" s="206">
        <v>1599961.9007999999</v>
      </c>
    </row>
    <row r="234" spans="1:7" s="122" customFormat="1" ht="18" customHeight="1" outlineLevel="1" collapsed="1">
      <c r="A234" s="204" t="s">
        <v>48</v>
      </c>
      <c r="B234" s="156" t="s">
        <v>230</v>
      </c>
      <c r="C234" s="156"/>
      <c r="D234" s="152">
        <f>_xlfn.AGGREGATE(9,6,D235:D237)</f>
        <v>4267938.7299999995</v>
      </c>
      <c r="E234" s="153">
        <f>_xlfn.AGGREGATE(9,6,E235:E237)</f>
        <v>1717400.1979</v>
      </c>
      <c r="F234" s="152">
        <f>_xlfn.AGGREGATE(9,6,F235:F237)</f>
        <v>20033181.449999999</v>
      </c>
      <c r="G234" s="205">
        <f>_xlfn.AGGREGATE(9,6,G235:G237)</f>
        <v>8131893.4282</v>
      </c>
    </row>
    <row r="235" spans="1:7" s="112" customFormat="1" ht="27" hidden="1" outlineLevel="2">
      <c r="A235" s="117">
        <v>1</v>
      </c>
      <c r="B235" s="154" t="s">
        <v>230</v>
      </c>
      <c r="C235" s="154" t="s">
        <v>231</v>
      </c>
      <c r="D235" s="150">
        <v>1570105.39</v>
      </c>
      <c r="E235" s="155">
        <v>642070.00509999995</v>
      </c>
      <c r="F235" s="150">
        <v>8533181.4499999993</v>
      </c>
      <c r="G235" s="206">
        <v>3489510.8901999998</v>
      </c>
    </row>
    <row r="236" spans="1:7" s="112" customFormat="1" ht="27" hidden="1" outlineLevel="2">
      <c r="A236" s="117">
        <f>A235+1</f>
        <v>2</v>
      </c>
      <c r="B236" s="154" t="s">
        <v>230</v>
      </c>
      <c r="C236" s="154" t="s">
        <v>232</v>
      </c>
      <c r="D236" s="150">
        <v>1226666.67</v>
      </c>
      <c r="E236" s="155">
        <v>497152.43489999999</v>
      </c>
      <c r="F236" s="150">
        <v>10000000</v>
      </c>
      <c r="G236" s="206">
        <v>4052873.1</v>
      </c>
    </row>
    <row r="237" spans="1:7" s="112" customFormat="1" ht="27" hidden="1" outlineLevel="2">
      <c r="A237" s="117">
        <f>A236+1</f>
        <v>3</v>
      </c>
      <c r="B237" s="154" t="s">
        <v>230</v>
      </c>
      <c r="C237" s="154" t="s">
        <v>233</v>
      </c>
      <c r="D237" s="150">
        <v>1471166.67</v>
      </c>
      <c r="E237" s="155">
        <v>578177.75789999997</v>
      </c>
      <c r="F237" s="150">
        <v>1500000</v>
      </c>
      <c r="G237" s="206">
        <v>589509.43799999997</v>
      </c>
    </row>
    <row r="238" spans="1:7" s="122" customFormat="1" ht="23.25" customHeight="1" outlineLevel="1" collapsed="1">
      <c r="A238" s="204" t="s">
        <v>113</v>
      </c>
      <c r="B238" s="156" t="s">
        <v>234</v>
      </c>
      <c r="C238" s="156"/>
      <c r="D238" s="152">
        <f>_xlfn.AGGREGATE(9,6,D239:D243)</f>
        <v>2873562.69</v>
      </c>
      <c r="E238" s="153">
        <f>_xlfn.AGGREGATE(9,6,E239:E243)</f>
        <v>1119955.7311</v>
      </c>
      <c r="F238" s="152">
        <f>_xlfn.AGGREGATE(9,6,F239:F243)</f>
        <v>5280091.8</v>
      </c>
      <c r="G238" s="205">
        <f>_xlfn.AGGREGATE(9,6,G239:G243)</f>
        <v>2059657.7760000001</v>
      </c>
    </row>
    <row r="239" spans="1:7" s="112" customFormat="1" hidden="1" outlineLevel="2">
      <c r="A239" s="117">
        <v>1</v>
      </c>
      <c r="B239" s="154" t="s">
        <v>235</v>
      </c>
      <c r="C239" s="154" t="s">
        <v>236</v>
      </c>
      <c r="D239" s="150">
        <v>7062.31</v>
      </c>
      <c r="E239" s="155">
        <v>2794.0111999999999</v>
      </c>
      <c r="F239" s="150">
        <v>63891.38</v>
      </c>
      <c r="G239" s="206">
        <v>25267.8554</v>
      </c>
    </row>
    <row r="240" spans="1:7" s="112" customFormat="1" ht="27" hidden="1" outlineLevel="2">
      <c r="A240" s="117">
        <f>A239+1</f>
        <v>2</v>
      </c>
      <c r="B240" s="154" t="s">
        <v>235</v>
      </c>
      <c r="C240" s="154" t="s">
        <v>237</v>
      </c>
      <c r="D240" s="150">
        <v>184087.3</v>
      </c>
      <c r="E240" s="155">
        <v>72150.266300000003</v>
      </c>
      <c r="F240" s="150">
        <v>872039.89</v>
      </c>
      <c r="G240" s="206">
        <v>341795.3934</v>
      </c>
    </row>
    <row r="241" spans="1:7" s="112" customFormat="1" ht="20.25" hidden="1" customHeight="1" outlineLevel="2">
      <c r="A241" s="117">
        <f>A240+1</f>
        <v>3</v>
      </c>
      <c r="B241" s="154" t="s">
        <v>235</v>
      </c>
      <c r="C241" s="154" t="s">
        <v>238</v>
      </c>
      <c r="D241" s="150">
        <v>438842.17</v>
      </c>
      <c r="E241" s="155">
        <v>170898.30729999999</v>
      </c>
      <c r="F241" s="150">
        <v>2802176.69</v>
      </c>
      <c r="G241" s="206">
        <v>1091251.6695000001</v>
      </c>
    </row>
    <row r="242" spans="1:7" s="112" customFormat="1" ht="27" hidden="1" outlineLevel="2">
      <c r="A242" s="117">
        <f>A241+1</f>
        <v>4</v>
      </c>
      <c r="B242" s="154" t="s">
        <v>235</v>
      </c>
      <c r="C242" s="154" t="s">
        <v>239</v>
      </c>
      <c r="D242" s="150">
        <v>207874.84</v>
      </c>
      <c r="E242" s="155">
        <v>81067.0288</v>
      </c>
      <c r="F242" s="150">
        <v>1541983.84</v>
      </c>
      <c r="G242" s="206">
        <v>601342.85770000005</v>
      </c>
    </row>
    <row r="243" spans="1:7" s="112" customFormat="1" ht="40.5" hidden="1" outlineLevel="2">
      <c r="A243" s="117">
        <f>A242+1</f>
        <v>5</v>
      </c>
      <c r="B243" s="154" t="s">
        <v>235</v>
      </c>
      <c r="C243" s="154" t="s">
        <v>351</v>
      </c>
      <c r="D243" s="150">
        <v>2035696.07</v>
      </c>
      <c r="E243" s="155">
        <v>793046.11750000005</v>
      </c>
      <c r="F243" s="150">
        <v>0</v>
      </c>
      <c r="G243" s="206">
        <v>0</v>
      </c>
    </row>
    <row r="244" spans="1:7" s="122" customFormat="1" ht="19.5" customHeight="1" outlineLevel="1" collapsed="1">
      <c r="A244" s="204" t="s">
        <v>128</v>
      </c>
      <c r="B244" s="156" t="s">
        <v>240</v>
      </c>
      <c r="C244" s="156"/>
      <c r="D244" s="152">
        <f>_xlfn.AGGREGATE(9,6,D245:D247)</f>
        <v>89103.239999999991</v>
      </c>
      <c r="E244" s="153">
        <f>_xlfn.AGGREGATE(9,6,E245:E247)</f>
        <v>36023.1008</v>
      </c>
      <c r="F244" s="152">
        <f>_xlfn.AGGREGATE(9,6,F245:F247)</f>
        <v>1150895.1600000001</v>
      </c>
      <c r="G244" s="205">
        <f>_xlfn.AGGREGATE(9,6,G245:G247)</f>
        <v>465461.30079999997</v>
      </c>
    </row>
    <row r="245" spans="1:7" s="112" customFormat="1" hidden="1" outlineLevel="2">
      <c r="A245" s="117">
        <v>1</v>
      </c>
      <c r="B245" s="154" t="s">
        <v>241</v>
      </c>
      <c r="C245" s="154" t="s">
        <v>242</v>
      </c>
      <c r="D245" s="150">
        <v>39150.28</v>
      </c>
      <c r="E245" s="155">
        <v>15878.570599999999</v>
      </c>
      <c r="F245" s="150">
        <v>580004.18000000005</v>
      </c>
      <c r="G245" s="206">
        <v>235238.09529999999</v>
      </c>
    </row>
    <row r="246" spans="1:7" s="112" customFormat="1" hidden="1" outlineLevel="2">
      <c r="A246" s="117">
        <f>A245+1</f>
        <v>2</v>
      </c>
      <c r="B246" s="154" t="s">
        <v>241</v>
      </c>
      <c r="C246" s="154" t="s">
        <v>243</v>
      </c>
      <c r="D246" s="150">
        <v>0</v>
      </c>
      <c r="E246" s="155">
        <v>0</v>
      </c>
      <c r="F246" s="150">
        <v>0</v>
      </c>
      <c r="G246" s="206">
        <v>0</v>
      </c>
    </row>
    <row r="247" spans="1:7" s="112" customFormat="1" hidden="1" outlineLevel="2">
      <c r="A247" s="117">
        <f>A246+1</f>
        <v>3</v>
      </c>
      <c r="B247" s="154" t="s">
        <v>241</v>
      </c>
      <c r="C247" s="154" t="s">
        <v>244</v>
      </c>
      <c r="D247" s="150">
        <v>49952.959999999999</v>
      </c>
      <c r="E247" s="155">
        <v>20144.530200000001</v>
      </c>
      <c r="F247" s="150">
        <v>570890.98</v>
      </c>
      <c r="G247" s="206">
        <v>230223.20550000001</v>
      </c>
    </row>
    <row r="248" spans="1:7" s="122" customFormat="1" ht="18" customHeight="1" outlineLevel="1" collapsed="1">
      <c r="A248" s="204" t="s">
        <v>155</v>
      </c>
      <c r="B248" s="156" t="s">
        <v>245</v>
      </c>
      <c r="C248" s="156"/>
      <c r="D248" s="152">
        <f>_xlfn.AGGREGATE(9,6,D249:D251)</f>
        <v>559400.05000000005</v>
      </c>
      <c r="E248" s="153">
        <f>_xlfn.AGGREGATE(9,6,E249:E251)</f>
        <v>226446.04380000001</v>
      </c>
      <c r="F248" s="152">
        <f>_xlfn.AGGREGATE(9,6,F249:F251)</f>
        <v>3800105.78</v>
      </c>
      <c r="G248" s="205">
        <f>_xlfn.AGGREGATE(9,6,G249:G251)</f>
        <v>1538539.1579999998</v>
      </c>
    </row>
    <row r="249" spans="1:7" s="112" customFormat="1" ht="27" hidden="1" outlineLevel="2">
      <c r="A249" s="117">
        <v>1</v>
      </c>
      <c r="B249" s="154" t="s">
        <v>246</v>
      </c>
      <c r="C249" s="154" t="s">
        <v>247</v>
      </c>
      <c r="D249" s="150">
        <v>82210.820000000007</v>
      </c>
      <c r="E249" s="155">
        <v>33343.064100000003</v>
      </c>
      <c r="F249" s="150">
        <v>823642.67</v>
      </c>
      <c r="G249" s="206">
        <v>334052.99400000001</v>
      </c>
    </row>
    <row r="250" spans="1:7" s="112" customFormat="1" ht="27" hidden="1" outlineLevel="2">
      <c r="A250" s="117">
        <f>A249+1</f>
        <v>2</v>
      </c>
      <c r="B250" s="154" t="s">
        <v>246</v>
      </c>
      <c r="C250" s="154" t="s">
        <v>248</v>
      </c>
      <c r="D250" s="150">
        <v>3898.98</v>
      </c>
      <c r="E250" s="155">
        <v>1581.3485000000001</v>
      </c>
      <c r="F250" s="150">
        <v>33266.230000000003</v>
      </c>
      <c r="G250" s="206">
        <v>13492.116</v>
      </c>
    </row>
    <row r="251" spans="1:7" s="112" customFormat="1" ht="27" hidden="1" outlineLevel="2">
      <c r="A251" s="117">
        <f>A250+1</f>
        <v>3</v>
      </c>
      <c r="B251" s="154" t="s">
        <v>246</v>
      </c>
      <c r="C251" s="154" t="s">
        <v>249</v>
      </c>
      <c r="D251" s="150">
        <v>473290.25</v>
      </c>
      <c r="E251" s="155">
        <v>191521.6312</v>
      </c>
      <c r="F251" s="150">
        <v>2943196.88</v>
      </c>
      <c r="G251" s="206">
        <v>1190994.048</v>
      </c>
    </row>
    <row r="252" spans="1:7" s="122" customFormat="1" ht="20.25" customHeight="1" outlineLevel="1" collapsed="1">
      <c r="A252" s="204" t="s">
        <v>164</v>
      </c>
      <c r="B252" s="156" t="s">
        <v>250</v>
      </c>
      <c r="C252" s="156"/>
      <c r="D252" s="152">
        <f>_xlfn.AGGREGATE(9,6,D253)</f>
        <v>37618.46</v>
      </c>
      <c r="E252" s="153">
        <f>_xlfn.AGGREGATE(9,6,E253)</f>
        <v>14691.5134</v>
      </c>
      <c r="F252" s="152">
        <f>_xlfn.AGGREGATE(9,6,F253)</f>
        <v>307650.43</v>
      </c>
      <c r="G252" s="205">
        <f>_xlfn.AGGREGATE(9,6,G253)</f>
        <v>120149.79889999999</v>
      </c>
    </row>
    <row r="253" spans="1:7" s="112" customFormat="1" ht="40.5" hidden="1" outlineLevel="2">
      <c r="A253" s="117">
        <v>1</v>
      </c>
      <c r="B253" s="154" t="s">
        <v>250</v>
      </c>
      <c r="C253" s="154" t="s">
        <v>251</v>
      </c>
      <c r="D253" s="150">
        <v>37618.46</v>
      </c>
      <c r="E253" s="155">
        <v>14691.5134</v>
      </c>
      <c r="F253" s="150">
        <v>307650.43</v>
      </c>
      <c r="G253" s="206">
        <v>120149.79889999999</v>
      </c>
    </row>
    <row r="254" spans="1:7" s="122" customFormat="1" ht="21" customHeight="1" outlineLevel="1" collapsed="1">
      <c r="A254" s="204" t="s">
        <v>169</v>
      </c>
      <c r="B254" s="156" t="s">
        <v>252</v>
      </c>
      <c r="C254" s="156"/>
      <c r="D254" s="152">
        <f>_xlfn.AGGREGATE(9,6,D255)</f>
        <v>169080.95</v>
      </c>
      <c r="E254" s="153">
        <f>_xlfn.AGGREGATE(9,6,E255)</f>
        <v>68416.916800000006</v>
      </c>
      <c r="F254" s="152">
        <f>_xlfn.AGGREGATE(9,6,F255)</f>
        <v>727056.23</v>
      </c>
      <c r="G254" s="205">
        <f>_xlfn.AGGREGATE(9,6,G255)</f>
        <v>294196.03100000002</v>
      </c>
    </row>
    <row r="255" spans="1:7" s="112" customFormat="1" ht="63" hidden="1" customHeight="1" outlineLevel="2">
      <c r="A255" s="117">
        <v>1</v>
      </c>
      <c r="B255" s="154" t="s">
        <v>252</v>
      </c>
      <c r="C255" s="154" t="s">
        <v>253</v>
      </c>
      <c r="D255" s="150">
        <v>169080.95</v>
      </c>
      <c r="E255" s="155">
        <v>68416.916800000006</v>
      </c>
      <c r="F255" s="150">
        <v>727056.23</v>
      </c>
      <c r="G255" s="206">
        <v>294196.03100000002</v>
      </c>
    </row>
    <row r="256" spans="1:7" s="116" customFormat="1" ht="18.75" customHeight="1">
      <c r="A256" s="207"/>
      <c r="B256" s="161" t="s">
        <v>254</v>
      </c>
      <c r="C256" s="161"/>
      <c r="D256" s="148">
        <f>D258+D260+D262</f>
        <v>65839.98</v>
      </c>
      <c r="E256" s="149">
        <f>E258+E260+E262</f>
        <v>25900.511300000002</v>
      </c>
      <c r="F256" s="148">
        <f>F258+F260+F262</f>
        <v>1049342.06</v>
      </c>
      <c r="G256" s="203">
        <f>G258+G260+G262</f>
        <v>417950.26209999999</v>
      </c>
    </row>
    <row r="257" spans="1:7" s="112" customFormat="1" outlineLevel="1">
      <c r="A257" s="117"/>
      <c r="B257" s="162" t="s">
        <v>10</v>
      </c>
      <c r="C257" s="163"/>
      <c r="D257" s="150"/>
      <c r="E257" s="151"/>
      <c r="F257" s="150"/>
      <c r="G257" s="206"/>
    </row>
    <row r="258" spans="1:7" s="122" customFormat="1" ht="19.5" customHeight="1" outlineLevel="1" collapsed="1">
      <c r="A258" s="204" t="s">
        <v>11</v>
      </c>
      <c r="B258" s="157" t="s">
        <v>255</v>
      </c>
      <c r="C258" s="157"/>
      <c r="D258" s="152">
        <f>_xlfn.AGGREGATE(9,6,D259)</f>
        <v>3877.43</v>
      </c>
      <c r="E258" s="153">
        <f>_xlfn.AGGREGATE(9,6,E259)</f>
        <v>1514.2913000000001</v>
      </c>
      <c r="F258" s="152">
        <f>_xlfn.AGGREGATE(9,6,F259)</f>
        <v>261988.59</v>
      </c>
      <c r="G258" s="205">
        <f>_xlfn.AGGREGATE(9,6,G259)</f>
        <v>102317.0252</v>
      </c>
    </row>
    <row r="259" spans="1:7" s="112" customFormat="1" ht="30.75" hidden="1" customHeight="1" outlineLevel="2">
      <c r="A259" s="117">
        <v>1</v>
      </c>
      <c r="B259" s="154" t="s">
        <v>255</v>
      </c>
      <c r="C259" s="154" t="s">
        <v>256</v>
      </c>
      <c r="D259" s="150">
        <v>3877.43</v>
      </c>
      <c r="E259" s="155">
        <v>1514.2913000000001</v>
      </c>
      <c r="F259" s="150">
        <v>261988.59</v>
      </c>
      <c r="G259" s="206">
        <v>102317.0252</v>
      </c>
    </row>
    <row r="260" spans="1:7" s="122" customFormat="1" ht="18.75" customHeight="1" outlineLevel="1" collapsed="1">
      <c r="A260" s="204" t="s">
        <v>48</v>
      </c>
      <c r="B260" s="158" t="s">
        <v>257</v>
      </c>
      <c r="C260" s="158"/>
      <c r="D260" s="152">
        <f>_xlfn.AGGREGATE(9,6,D261)</f>
        <v>19259.62</v>
      </c>
      <c r="E260" s="153">
        <f>_xlfn.AGGREGATE(9,6,E261)</f>
        <v>7582.2286999999997</v>
      </c>
      <c r="F260" s="152">
        <f>_xlfn.AGGREGATE(9,6,F261)</f>
        <v>456080.2</v>
      </c>
      <c r="G260" s="205">
        <f>_xlfn.AGGREGATE(9,6,G261)</f>
        <v>180917.8941</v>
      </c>
    </row>
    <row r="261" spans="1:7" s="112" customFormat="1" ht="54" hidden="1" outlineLevel="2">
      <c r="A261" s="117">
        <v>1</v>
      </c>
      <c r="B261" s="154" t="s">
        <v>257</v>
      </c>
      <c r="C261" s="154" t="s">
        <v>258</v>
      </c>
      <c r="D261" s="150">
        <v>19259.62</v>
      </c>
      <c r="E261" s="155">
        <v>7582.2286999999997</v>
      </c>
      <c r="F261" s="150">
        <v>456080.2</v>
      </c>
      <c r="G261" s="206">
        <v>180917.8941</v>
      </c>
    </row>
    <row r="262" spans="1:7" s="122" customFormat="1" ht="19.5" customHeight="1" outlineLevel="1" collapsed="1">
      <c r="A262" s="204" t="s">
        <v>113</v>
      </c>
      <c r="B262" s="156" t="s">
        <v>259</v>
      </c>
      <c r="C262" s="156"/>
      <c r="D262" s="152">
        <f>_xlfn.AGGREGATE(9,6,D263:D265)</f>
        <v>42702.93</v>
      </c>
      <c r="E262" s="153">
        <f>_xlfn.AGGREGATE(9,6,E263:E265)</f>
        <v>16803.991300000002</v>
      </c>
      <c r="F262" s="152">
        <f>_xlfn.AGGREGATE(9,6,F263:F265)</f>
        <v>331273.27</v>
      </c>
      <c r="G262" s="205">
        <f>_xlfn.AGGREGATE(9,6,G263:G265)</f>
        <v>134715.34279999998</v>
      </c>
    </row>
    <row r="263" spans="1:7" s="112" customFormat="1" ht="40.5" hidden="1" outlineLevel="2">
      <c r="A263" s="117">
        <v>1</v>
      </c>
      <c r="B263" s="154" t="s">
        <v>259</v>
      </c>
      <c r="C263" s="154" t="s">
        <v>260</v>
      </c>
      <c r="D263" s="150">
        <v>2367.1</v>
      </c>
      <c r="E263" s="155">
        <v>962.06209999999999</v>
      </c>
      <c r="F263" s="150">
        <v>16341</v>
      </c>
      <c r="G263" s="206">
        <v>6655.2</v>
      </c>
    </row>
    <row r="264" spans="1:7" s="112" customFormat="1" ht="32.25" hidden="1" customHeight="1" outlineLevel="2">
      <c r="A264" s="117">
        <f>A263+1</f>
        <v>2</v>
      </c>
      <c r="B264" s="154" t="s">
        <v>259</v>
      </c>
      <c r="C264" s="154" t="s">
        <v>261</v>
      </c>
      <c r="D264" s="150">
        <v>9876.27</v>
      </c>
      <c r="E264" s="155">
        <v>3854.4101999999998</v>
      </c>
      <c r="F264" s="150">
        <v>92598.99</v>
      </c>
      <c r="G264" s="206">
        <v>37712.791100000002</v>
      </c>
    </row>
    <row r="265" spans="1:7" s="112" customFormat="1" ht="32.25" hidden="1" customHeight="1" outlineLevel="2">
      <c r="A265" s="117">
        <f>A264+1</f>
        <v>3</v>
      </c>
      <c r="B265" s="154" t="s">
        <v>259</v>
      </c>
      <c r="C265" s="154" t="s">
        <v>262</v>
      </c>
      <c r="D265" s="150">
        <v>30459.559999999998</v>
      </c>
      <c r="E265" s="155">
        <v>11987.519</v>
      </c>
      <c r="F265" s="150">
        <v>222333.28</v>
      </c>
      <c r="G265" s="206">
        <v>90347.351699999999</v>
      </c>
    </row>
    <row r="266" spans="1:7" s="116" customFormat="1" ht="24.75" customHeight="1" thickBot="1">
      <c r="A266" s="208"/>
      <c r="B266" s="209" t="s">
        <v>263</v>
      </c>
      <c r="C266" s="209"/>
      <c r="D266" s="210">
        <f>D256+D209+D8</f>
        <v>83637441.789999992</v>
      </c>
      <c r="E266" s="211">
        <f>E256+E209+E8</f>
        <v>33064025.797300003</v>
      </c>
      <c r="F266" s="210">
        <f>F256+F209+F8</f>
        <v>205896009.02999997</v>
      </c>
      <c r="G266" s="212">
        <f>G256+G209+G8</f>
        <v>81717479.085199997</v>
      </c>
    </row>
    <row r="267" spans="1:7" s="112" customFormat="1">
      <c r="A267" s="113"/>
      <c r="D267" s="125"/>
      <c r="E267" s="123"/>
      <c r="F267" s="125"/>
      <c r="G267" s="123"/>
    </row>
    <row r="268" spans="1:7" s="112" customFormat="1">
      <c r="A268" s="164" t="s">
        <v>378</v>
      </c>
      <c r="B268" s="164"/>
      <c r="C268" s="164"/>
      <c r="D268" s="164"/>
      <c r="E268" s="164"/>
      <c r="F268" s="164"/>
      <c r="G268" s="164"/>
    </row>
    <row r="269" spans="1:7" s="112" customFormat="1">
      <c r="A269" s="164"/>
      <c r="B269" s="164"/>
      <c r="C269" s="164"/>
      <c r="D269" s="164"/>
      <c r="E269" s="164"/>
      <c r="F269" s="164"/>
      <c r="G269" s="164"/>
    </row>
    <row r="270" spans="1:7" s="112" customFormat="1">
      <c r="A270" s="164"/>
      <c r="B270" s="164"/>
      <c r="C270" s="164"/>
      <c r="D270" s="164"/>
      <c r="E270" s="164"/>
      <c r="F270" s="164"/>
      <c r="G270" s="164"/>
    </row>
    <row r="271" spans="1:7" s="112" customFormat="1">
      <c r="A271" s="164"/>
      <c r="B271" s="164"/>
      <c r="C271" s="164"/>
      <c r="D271" s="164"/>
      <c r="E271" s="164"/>
      <c r="F271" s="164"/>
      <c r="G271" s="164"/>
    </row>
    <row r="272" spans="1:7" s="112" customFormat="1">
      <c r="A272" s="164"/>
      <c r="B272" s="164"/>
      <c r="C272" s="164"/>
      <c r="D272" s="164"/>
      <c r="E272" s="164"/>
      <c r="F272" s="164"/>
      <c r="G272" s="164"/>
    </row>
    <row r="273" spans="1:6" s="112" customFormat="1">
      <c r="A273" s="113"/>
      <c r="D273" s="126"/>
      <c r="F273" s="126"/>
    </row>
    <row r="274" spans="1:6" s="112" customFormat="1">
      <c r="A274" s="113"/>
      <c r="D274" s="126"/>
      <c r="F274" s="126"/>
    </row>
    <row r="275" spans="1:6" s="112" customFormat="1">
      <c r="A275" s="113"/>
      <c r="D275" s="126"/>
      <c r="F275" s="126"/>
    </row>
    <row r="276" spans="1:6" s="112" customFormat="1">
      <c r="A276" s="113"/>
      <c r="D276" s="126"/>
      <c r="F276" s="126"/>
    </row>
    <row r="277" spans="1:6" s="112" customFormat="1">
      <c r="A277" s="113"/>
      <c r="D277" s="126"/>
      <c r="F277" s="126"/>
    </row>
    <row r="278" spans="1:6" s="112" customFormat="1">
      <c r="A278" s="113"/>
      <c r="D278" s="126"/>
      <c r="F278" s="126"/>
    </row>
    <row r="279" spans="1:6" s="112" customFormat="1">
      <c r="A279" s="113"/>
      <c r="D279" s="126"/>
      <c r="F279" s="126"/>
    </row>
    <row r="280" spans="1:6" s="112" customFormat="1">
      <c r="A280" s="113"/>
      <c r="D280" s="126"/>
      <c r="F280" s="126"/>
    </row>
    <row r="281" spans="1:6" s="112" customFormat="1">
      <c r="A281" s="113"/>
      <c r="D281" s="126"/>
      <c r="F281" s="126"/>
    </row>
    <row r="282" spans="1:6" s="112" customFormat="1">
      <c r="A282" s="113"/>
      <c r="D282" s="126"/>
      <c r="F282" s="126"/>
    </row>
    <row r="283" spans="1:6" s="112" customFormat="1">
      <c r="A283" s="113"/>
      <c r="D283" s="126"/>
      <c r="F283" s="126"/>
    </row>
    <row r="284" spans="1:6" s="112" customFormat="1">
      <c r="A284" s="113"/>
      <c r="D284" s="126"/>
      <c r="F284" s="126"/>
    </row>
    <row r="285" spans="1:6" s="112" customFormat="1">
      <c r="A285" s="113"/>
      <c r="D285" s="126"/>
      <c r="F285" s="126"/>
    </row>
    <row r="286" spans="1:6" s="112" customFormat="1">
      <c r="A286" s="113"/>
      <c r="D286" s="126"/>
      <c r="F286" s="126"/>
    </row>
    <row r="287" spans="1:6" s="112" customFormat="1">
      <c r="A287" s="113"/>
      <c r="D287" s="126"/>
      <c r="F287" s="126"/>
    </row>
    <row r="288" spans="1:6" s="112" customFormat="1">
      <c r="A288" s="113"/>
      <c r="D288" s="126"/>
      <c r="F288" s="126"/>
    </row>
    <row r="289" spans="1:6" s="112" customFormat="1">
      <c r="A289" s="113"/>
      <c r="D289" s="126"/>
      <c r="F289" s="126"/>
    </row>
    <row r="290" spans="1:6" s="112" customFormat="1">
      <c r="A290" s="113"/>
      <c r="D290" s="126"/>
      <c r="F290" s="126"/>
    </row>
    <row r="291" spans="1:6" s="112" customFormat="1">
      <c r="A291" s="113"/>
      <c r="D291" s="126"/>
      <c r="F291" s="126"/>
    </row>
    <row r="292" spans="1:6" s="112" customFormat="1">
      <c r="A292" s="113"/>
      <c r="D292" s="126"/>
      <c r="F292" s="126"/>
    </row>
    <row r="293" spans="1:6" s="112" customFormat="1">
      <c r="A293" s="113"/>
      <c r="D293" s="126"/>
      <c r="F293" s="126"/>
    </row>
    <row r="294" spans="1:6" s="112" customFormat="1">
      <c r="A294" s="113"/>
      <c r="D294" s="126"/>
      <c r="F294" s="126"/>
    </row>
    <row r="295" spans="1:6" s="112" customFormat="1">
      <c r="A295" s="113"/>
      <c r="D295" s="126"/>
      <c r="F295" s="126"/>
    </row>
    <row r="296" spans="1:6" s="112" customFormat="1">
      <c r="A296" s="113"/>
      <c r="D296" s="126"/>
      <c r="F296" s="126"/>
    </row>
    <row r="297" spans="1:6" s="112" customFormat="1">
      <c r="A297" s="113"/>
      <c r="D297" s="126"/>
      <c r="F297" s="126"/>
    </row>
    <row r="298" spans="1:6" s="112" customFormat="1">
      <c r="A298" s="113"/>
      <c r="D298" s="126"/>
      <c r="F298" s="126"/>
    </row>
    <row r="299" spans="1:6" s="112" customFormat="1">
      <c r="A299" s="113"/>
      <c r="D299" s="126"/>
      <c r="F299" s="126"/>
    </row>
    <row r="300" spans="1:6" s="112" customFormat="1">
      <c r="A300" s="113"/>
      <c r="D300" s="126"/>
      <c r="F300" s="126"/>
    </row>
    <row r="301" spans="1:6" s="112" customFormat="1">
      <c r="A301" s="113"/>
      <c r="D301" s="126"/>
      <c r="F301" s="126"/>
    </row>
    <row r="302" spans="1:6" s="112" customFormat="1">
      <c r="A302" s="113"/>
      <c r="D302" s="126"/>
      <c r="F302" s="126"/>
    </row>
    <row r="303" spans="1:6" s="112" customFormat="1">
      <c r="A303" s="113"/>
      <c r="D303" s="126"/>
      <c r="F303" s="126"/>
    </row>
    <row r="304" spans="1:6" s="112" customFormat="1">
      <c r="A304" s="113"/>
      <c r="D304" s="126"/>
      <c r="F304" s="126"/>
    </row>
    <row r="305" spans="1:6" s="112" customFormat="1">
      <c r="A305" s="113"/>
      <c r="D305" s="126"/>
      <c r="F305" s="126"/>
    </row>
    <row r="306" spans="1:6" s="112" customFormat="1">
      <c r="A306" s="113"/>
      <c r="D306" s="126"/>
      <c r="F306" s="126"/>
    </row>
    <row r="307" spans="1:6" s="112" customFormat="1">
      <c r="A307" s="113"/>
      <c r="D307" s="126"/>
      <c r="F307" s="126"/>
    </row>
    <row r="308" spans="1:6" s="112" customFormat="1">
      <c r="A308" s="113"/>
      <c r="D308" s="126"/>
      <c r="F308" s="126"/>
    </row>
    <row r="309" spans="1:6" s="112" customFormat="1">
      <c r="A309" s="113"/>
      <c r="D309" s="126"/>
      <c r="F309" s="126"/>
    </row>
    <row r="310" spans="1:6" s="112" customFormat="1">
      <c r="A310" s="113"/>
      <c r="D310" s="126"/>
      <c r="F310" s="126"/>
    </row>
    <row r="311" spans="1:6" s="112" customFormat="1">
      <c r="A311" s="113"/>
      <c r="D311" s="126"/>
      <c r="F311" s="126"/>
    </row>
    <row r="312" spans="1:6" s="112" customFormat="1">
      <c r="A312" s="113"/>
      <c r="D312" s="126"/>
      <c r="F312" s="126"/>
    </row>
    <row r="313" spans="1:6" s="112" customFormat="1">
      <c r="A313" s="113"/>
      <c r="D313" s="126"/>
      <c r="F313" s="126"/>
    </row>
    <row r="314" spans="1:6" s="112" customFormat="1">
      <c r="A314" s="113"/>
      <c r="D314" s="126"/>
      <c r="F314" s="126"/>
    </row>
    <row r="315" spans="1:6" s="112" customFormat="1">
      <c r="A315" s="113"/>
      <c r="D315" s="126"/>
      <c r="F315" s="126"/>
    </row>
    <row r="316" spans="1:6" s="112" customFormat="1">
      <c r="A316" s="113"/>
      <c r="D316" s="126"/>
      <c r="F316" s="126"/>
    </row>
    <row r="317" spans="1:6" s="112" customFormat="1">
      <c r="A317" s="113"/>
      <c r="D317" s="126"/>
      <c r="F317" s="126"/>
    </row>
    <row r="318" spans="1:6" s="112" customFormat="1">
      <c r="A318" s="113"/>
      <c r="D318" s="126"/>
      <c r="F318" s="126"/>
    </row>
    <row r="319" spans="1:6" s="112" customFormat="1">
      <c r="A319" s="113"/>
      <c r="D319" s="126"/>
      <c r="F319" s="126"/>
    </row>
    <row r="320" spans="1:6" s="112" customFormat="1">
      <c r="A320" s="113"/>
      <c r="D320" s="126"/>
      <c r="F320" s="126"/>
    </row>
    <row r="321" spans="1:6" s="112" customFormat="1">
      <c r="A321" s="113"/>
      <c r="D321" s="126"/>
      <c r="F321" s="126"/>
    </row>
    <row r="322" spans="1:6" s="112" customFormat="1">
      <c r="A322" s="113"/>
      <c r="D322" s="126"/>
      <c r="F322" s="126"/>
    </row>
    <row r="323" spans="1:6" s="112" customFormat="1">
      <c r="A323" s="113"/>
      <c r="D323" s="126"/>
      <c r="F323" s="126"/>
    </row>
    <row r="324" spans="1:6" s="112" customFormat="1">
      <c r="A324" s="113"/>
      <c r="D324" s="126"/>
      <c r="F324" s="126"/>
    </row>
    <row r="325" spans="1:6" s="112" customFormat="1">
      <c r="A325" s="113"/>
      <c r="D325" s="126"/>
      <c r="F325" s="126"/>
    </row>
    <row r="326" spans="1:6" s="112" customFormat="1">
      <c r="A326" s="113"/>
      <c r="D326" s="126"/>
      <c r="F326" s="126"/>
    </row>
    <row r="327" spans="1:6" s="112" customFormat="1">
      <c r="A327" s="113"/>
      <c r="D327" s="126"/>
      <c r="F327" s="126"/>
    </row>
    <row r="328" spans="1:6" s="112" customFormat="1">
      <c r="A328" s="113"/>
      <c r="D328" s="126"/>
      <c r="F328" s="126"/>
    </row>
    <row r="329" spans="1:6" s="112" customFormat="1">
      <c r="A329" s="113"/>
      <c r="D329" s="126"/>
      <c r="F329" s="126"/>
    </row>
    <row r="330" spans="1:6" s="112" customFormat="1">
      <c r="A330" s="113"/>
      <c r="D330" s="126"/>
      <c r="F330" s="126"/>
    </row>
    <row r="331" spans="1:6" s="112" customFormat="1">
      <c r="A331" s="113"/>
      <c r="D331" s="126"/>
      <c r="F331" s="126"/>
    </row>
    <row r="332" spans="1:6" s="112" customFormat="1">
      <c r="A332" s="113"/>
      <c r="D332" s="126"/>
      <c r="F332" s="126"/>
    </row>
    <row r="333" spans="1:6" s="112" customFormat="1">
      <c r="A333" s="113"/>
      <c r="D333" s="126"/>
      <c r="F333" s="126"/>
    </row>
    <row r="334" spans="1:6" s="112" customFormat="1">
      <c r="A334" s="113"/>
      <c r="D334" s="126"/>
      <c r="F334" s="126"/>
    </row>
    <row r="335" spans="1:6" s="112" customFormat="1">
      <c r="A335" s="113"/>
      <c r="D335" s="126"/>
      <c r="F335" s="126"/>
    </row>
    <row r="336" spans="1:6" s="112" customFormat="1">
      <c r="A336" s="113"/>
      <c r="D336" s="126"/>
      <c r="F336" s="126"/>
    </row>
    <row r="337" spans="1:6" s="112" customFormat="1">
      <c r="A337" s="113"/>
      <c r="D337" s="126"/>
      <c r="F337" s="126"/>
    </row>
    <row r="338" spans="1:6" s="112" customFormat="1">
      <c r="A338" s="113"/>
      <c r="D338" s="126"/>
      <c r="F338" s="126"/>
    </row>
    <row r="339" spans="1:6" s="112" customFormat="1">
      <c r="A339" s="113"/>
      <c r="D339" s="126"/>
      <c r="F339" s="126"/>
    </row>
    <row r="340" spans="1:6" s="112" customFormat="1">
      <c r="A340" s="113"/>
      <c r="D340" s="126"/>
      <c r="F340" s="126"/>
    </row>
    <row r="341" spans="1:6" s="112" customFormat="1">
      <c r="A341" s="113"/>
      <c r="D341" s="126"/>
      <c r="F341" s="126"/>
    </row>
    <row r="342" spans="1:6" s="112" customFormat="1">
      <c r="A342" s="113"/>
      <c r="D342" s="126"/>
      <c r="F342" s="126"/>
    </row>
    <row r="343" spans="1:6" s="112" customFormat="1">
      <c r="A343" s="113"/>
      <c r="D343" s="126"/>
      <c r="F343" s="126"/>
    </row>
    <row r="344" spans="1:6" s="112" customFormat="1">
      <c r="A344" s="113"/>
      <c r="D344" s="126"/>
      <c r="F344" s="126"/>
    </row>
    <row r="345" spans="1:6" s="112" customFormat="1">
      <c r="A345" s="113"/>
      <c r="D345" s="126"/>
      <c r="F345" s="126"/>
    </row>
    <row r="346" spans="1:6" s="112" customFormat="1">
      <c r="A346" s="113"/>
      <c r="D346" s="126"/>
      <c r="F346" s="126"/>
    </row>
    <row r="347" spans="1:6" s="112" customFormat="1">
      <c r="A347" s="113"/>
      <c r="D347" s="126"/>
      <c r="F347" s="126"/>
    </row>
    <row r="348" spans="1:6" s="112" customFormat="1">
      <c r="A348" s="113"/>
      <c r="D348" s="126"/>
      <c r="F348" s="126"/>
    </row>
    <row r="349" spans="1:6" s="112" customFormat="1">
      <c r="A349" s="113"/>
      <c r="D349" s="126"/>
      <c r="F349" s="126"/>
    </row>
    <row r="350" spans="1:6" s="112" customFormat="1">
      <c r="A350" s="113"/>
      <c r="D350" s="126"/>
      <c r="F350" s="126"/>
    </row>
    <row r="351" spans="1:6" s="112" customFormat="1">
      <c r="A351" s="113"/>
      <c r="D351" s="126"/>
      <c r="F351" s="126"/>
    </row>
    <row r="352" spans="1:6" s="112" customFormat="1">
      <c r="A352" s="113"/>
      <c r="D352" s="126"/>
      <c r="F352" s="126"/>
    </row>
    <row r="353" spans="1:6" s="112" customFormat="1">
      <c r="A353" s="113"/>
      <c r="D353" s="126"/>
      <c r="F353" s="126"/>
    </row>
    <row r="354" spans="1:6" s="112" customFormat="1">
      <c r="A354" s="113"/>
      <c r="D354" s="126"/>
      <c r="F354" s="126"/>
    </row>
    <row r="355" spans="1:6" s="112" customFormat="1">
      <c r="A355" s="113"/>
      <c r="D355" s="126"/>
      <c r="F355" s="126"/>
    </row>
    <row r="356" spans="1:6" s="112" customFormat="1">
      <c r="A356" s="113"/>
      <c r="D356" s="126"/>
      <c r="F356" s="126"/>
    </row>
    <row r="357" spans="1:6" s="112" customFormat="1">
      <c r="A357" s="113"/>
      <c r="D357" s="126"/>
      <c r="F357" s="126"/>
    </row>
    <row r="358" spans="1:6" s="112" customFormat="1">
      <c r="A358" s="113"/>
      <c r="D358" s="126"/>
      <c r="F358" s="126"/>
    </row>
    <row r="359" spans="1:6" s="112" customFormat="1">
      <c r="A359" s="113"/>
      <c r="D359" s="126"/>
      <c r="F359" s="126"/>
    </row>
    <row r="360" spans="1:6" s="112" customFormat="1">
      <c r="A360" s="113"/>
      <c r="D360" s="126"/>
      <c r="F360" s="126"/>
    </row>
    <row r="361" spans="1:6" s="112" customFormat="1">
      <c r="A361" s="113"/>
      <c r="D361" s="126"/>
      <c r="F361" s="126"/>
    </row>
    <row r="362" spans="1:6" s="112" customFormat="1">
      <c r="A362" s="113"/>
      <c r="D362" s="126"/>
      <c r="F362" s="126"/>
    </row>
    <row r="363" spans="1:6" s="112" customFormat="1">
      <c r="A363" s="113"/>
      <c r="D363" s="126"/>
      <c r="F363" s="126"/>
    </row>
    <row r="364" spans="1:6" s="112" customFormat="1">
      <c r="A364" s="113"/>
      <c r="D364" s="126"/>
      <c r="F364" s="126"/>
    </row>
    <row r="365" spans="1:6" s="112" customFormat="1">
      <c r="A365" s="113"/>
      <c r="D365" s="126"/>
      <c r="F365" s="126"/>
    </row>
    <row r="366" spans="1:6" s="112" customFormat="1">
      <c r="A366" s="113"/>
      <c r="D366" s="126"/>
      <c r="F366" s="126"/>
    </row>
    <row r="367" spans="1:6" s="112" customFormat="1">
      <c r="A367" s="113"/>
      <c r="D367" s="126"/>
      <c r="F367" s="126"/>
    </row>
    <row r="368" spans="1:6" s="112" customFormat="1">
      <c r="A368" s="113"/>
      <c r="D368" s="126"/>
      <c r="F368" s="126"/>
    </row>
    <row r="369" spans="1:6" s="112" customFormat="1">
      <c r="A369" s="113"/>
      <c r="D369" s="126"/>
      <c r="F369" s="126"/>
    </row>
    <row r="370" spans="1:6" s="112" customFormat="1">
      <c r="A370" s="113"/>
      <c r="D370" s="126"/>
      <c r="F370" s="126"/>
    </row>
    <row r="371" spans="1:6" s="112" customFormat="1">
      <c r="A371" s="113"/>
      <c r="D371" s="126"/>
      <c r="F371" s="126"/>
    </row>
    <row r="372" spans="1:6" s="112" customFormat="1">
      <c r="A372" s="113"/>
      <c r="D372" s="126"/>
      <c r="F372" s="126"/>
    </row>
    <row r="373" spans="1:6" s="112" customFormat="1">
      <c r="A373" s="113"/>
      <c r="D373" s="126"/>
      <c r="F373" s="126"/>
    </row>
    <row r="374" spans="1:6" s="112" customFormat="1">
      <c r="A374" s="113"/>
      <c r="D374" s="126"/>
      <c r="F374" s="126"/>
    </row>
    <row r="375" spans="1:6" s="112" customFormat="1">
      <c r="A375" s="113"/>
      <c r="D375" s="126"/>
      <c r="F375" s="126"/>
    </row>
    <row r="376" spans="1:6" s="112" customFormat="1">
      <c r="A376" s="113"/>
      <c r="D376" s="126"/>
      <c r="F376" s="126"/>
    </row>
    <row r="377" spans="1:6" s="112" customFormat="1">
      <c r="A377" s="113"/>
      <c r="D377" s="126"/>
      <c r="F377" s="126"/>
    </row>
    <row r="378" spans="1:6" s="112" customFormat="1">
      <c r="A378" s="113"/>
      <c r="D378" s="126"/>
      <c r="F378" s="126"/>
    </row>
    <row r="379" spans="1:6" s="112" customFormat="1">
      <c r="A379" s="113"/>
      <c r="D379" s="126"/>
      <c r="F379" s="126"/>
    </row>
    <row r="380" spans="1:6" s="112" customFormat="1">
      <c r="A380" s="113"/>
      <c r="D380" s="126"/>
      <c r="F380" s="126"/>
    </row>
    <row r="381" spans="1:6" s="112" customFormat="1">
      <c r="A381" s="113"/>
      <c r="D381" s="126"/>
      <c r="F381" s="126"/>
    </row>
    <row r="382" spans="1:6" s="112" customFormat="1">
      <c r="A382" s="113"/>
      <c r="D382" s="126"/>
      <c r="F382" s="126"/>
    </row>
    <row r="383" spans="1:6" s="112" customFormat="1">
      <c r="A383" s="113"/>
      <c r="D383" s="126"/>
      <c r="F383" s="126"/>
    </row>
    <row r="384" spans="1:6" s="112" customFormat="1">
      <c r="A384" s="113"/>
      <c r="D384" s="126"/>
      <c r="F384" s="126"/>
    </row>
    <row r="385" spans="1:6" s="112" customFormat="1">
      <c r="A385" s="113"/>
      <c r="D385" s="126"/>
      <c r="F385" s="126"/>
    </row>
    <row r="386" spans="1:6" s="112" customFormat="1">
      <c r="A386" s="113"/>
      <c r="D386" s="126"/>
      <c r="F386" s="126"/>
    </row>
    <row r="387" spans="1:6" s="112" customFormat="1">
      <c r="A387" s="113"/>
      <c r="D387" s="126"/>
      <c r="F387" s="126"/>
    </row>
    <row r="388" spans="1:6" s="112" customFormat="1">
      <c r="A388" s="113"/>
      <c r="D388" s="126"/>
      <c r="F388" s="126"/>
    </row>
    <row r="389" spans="1:6" s="112" customFormat="1">
      <c r="A389" s="113"/>
      <c r="D389" s="126"/>
      <c r="F389" s="126"/>
    </row>
    <row r="390" spans="1:6" s="112" customFormat="1">
      <c r="A390" s="113"/>
      <c r="D390" s="126"/>
      <c r="F390" s="126"/>
    </row>
    <row r="391" spans="1:6" s="112" customFormat="1">
      <c r="A391" s="113"/>
      <c r="D391" s="126"/>
      <c r="F391" s="126"/>
    </row>
    <row r="392" spans="1:6" s="112" customFormat="1">
      <c r="A392" s="113"/>
      <c r="D392" s="126"/>
      <c r="F392" s="126"/>
    </row>
    <row r="393" spans="1:6" s="112" customFormat="1">
      <c r="A393" s="113"/>
      <c r="D393" s="126"/>
      <c r="F393" s="126"/>
    </row>
    <row r="394" spans="1:6" s="112" customFormat="1">
      <c r="A394" s="113"/>
      <c r="D394" s="126"/>
      <c r="F394" s="126"/>
    </row>
    <row r="395" spans="1:6" s="112" customFormat="1">
      <c r="A395" s="113"/>
      <c r="D395" s="126"/>
      <c r="F395" s="126"/>
    </row>
    <row r="396" spans="1:6" s="112" customFormat="1">
      <c r="A396" s="113"/>
      <c r="D396" s="126"/>
      <c r="F396" s="126"/>
    </row>
    <row r="397" spans="1:6" s="112" customFormat="1">
      <c r="A397" s="113"/>
      <c r="D397" s="126"/>
      <c r="F397" s="126"/>
    </row>
    <row r="398" spans="1:6" s="112" customFormat="1">
      <c r="A398" s="113"/>
      <c r="D398" s="126"/>
      <c r="F398" s="126"/>
    </row>
    <row r="399" spans="1:6" s="112" customFormat="1">
      <c r="A399" s="113"/>
      <c r="D399" s="126"/>
      <c r="F399" s="126"/>
    </row>
    <row r="400" spans="1:6" s="112" customFormat="1">
      <c r="A400" s="113"/>
      <c r="D400" s="126"/>
      <c r="F400" s="126"/>
    </row>
    <row r="401" spans="1:6" s="112" customFormat="1">
      <c r="A401" s="113"/>
      <c r="D401" s="126"/>
      <c r="F401" s="126"/>
    </row>
    <row r="402" spans="1:6" s="112" customFormat="1">
      <c r="A402" s="113"/>
      <c r="D402" s="126"/>
      <c r="F402" s="126"/>
    </row>
    <row r="403" spans="1:6" s="112" customFormat="1">
      <c r="A403" s="113"/>
      <c r="D403" s="126"/>
      <c r="F403" s="126"/>
    </row>
    <row r="404" spans="1:6" s="112" customFormat="1">
      <c r="A404" s="113"/>
      <c r="D404" s="126"/>
      <c r="F404" s="126"/>
    </row>
    <row r="405" spans="1:6" s="112" customFormat="1">
      <c r="A405" s="113"/>
      <c r="D405" s="126"/>
      <c r="F405" s="126"/>
    </row>
    <row r="406" spans="1:6" s="112" customFormat="1">
      <c r="A406" s="113"/>
      <c r="D406" s="126"/>
      <c r="F406" s="126"/>
    </row>
    <row r="407" spans="1:6" s="112" customFormat="1">
      <c r="A407" s="113"/>
      <c r="D407" s="126"/>
      <c r="F407" s="126"/>
    </row>
    <row r="408" spans="1:6" s="112" customFormat="1">
      <c r="A408" s="113"/>
      <c r="D408" s="126"/>
      <c r="F408" s="126"/>
    </row>
    <row r="409" spans="1:6" s="112" customFormat="1">
      <c r="A409" s="113"/>
      <c r="D409" s="126"/>
      <c r="F409" s="126"/>
    </row>
    <row r="410" spans="1:6" s="112" customFormat="1">
      <c r="A410" s="113"/>
      <c r="D410" s="126"/>
      <c r="F410" s="126"/>
    </row>
    <row r="411" spans="1:6" s="112" customFormat="1">
      <c r="A411" s="113"/>
      <c r="D411" s="126"/>
      <c r="F411" s="126"/>
    </row>
    <row r="412" spans="1:6" s="112" customFormat="1">
      <c r="A412" s="113"/>
      <c r="D412" s="126"/>
      <c r="F412" s="126"/>
    </row>
    <row r="413" spans="1:6" s="112" customFormat="1">
      <c r="A413" s="113"/>
      <c r="D413" s="126"/>
      <c r="F413" s="126"/>
    </row>
    <row r="414" spans="1:6" s="112" customFormat="1">
      <c r="A414" s="113"/>
      <c r="D414" s="126"/>
      <c r="F414" s="126"/>
    </row>
    <row r="415" spans="1:6" s="112" customFormat="1">
      <c r="A415" s="113"/>
      <c r="D415" s="126"/>
      <c r="F415" s="126"/>
    </row>
    <row r="416" spans="1:6" s="112" customFormat="1">
      <c r="A416" s="113"/>
      <c r="D416" s="126"/>
      <c r="F416" s="126"/>
    </row>
    <row r="417" spans="1:6" s="112" customFormat="1">
      <c r="A417" s="113"/>
      <c r="D417" s="126"/>
      <c r="F417" s="126"/>
    </row>
    <row r="418" spans="1:6" s="112" customFormat="1">
      <c r="A418" s="113"/>
      <c r="D418" s="126"/>
      <c r="F418" s="126"/>
    </row>
    <row r="419" spans="1:6" s="112" customFormat="1">
      <c r="A419" s="113"/>
      <c r="D419" s="126"/>
      <c r="F419" s="126"/>
    </row>
    <row r="420" spans="1:6" s="112" customFormat="1">
      <c r="A420" s="113"/>
      <c r="D420" s="126"/>
      <c r="F420" s="126"/>
    </row>
    <row r="421" spans="1:6" s="112" customFormat="1">
      <c r="A421" s="113"/>
      <c r="D421" s="126"/>
      <c r="F421" s="126"/>
    </row>
    <row r="422" spans="1:6" s="112" customFormat="1">
      <c r="A422" s="113"/>
      <c r="D422" s="126"/>
      <c r="F422" s="126"/>
    </row>
    <row r="423" spans="1:6" s="112" customFormat="1">
      <c r="A423" s="113"/>
      <c r="D423" s="126"/>
      <c r="F423" s="126"/>
    </row>
    <row r="424" spans="1:6" s="112" customFormat="1">
      <c r="A424" s="113"/>
      <c r="D424" s="126"/>
      <c r="F424" s="126"/>
    </row>
    <row r="425" spans="1:6" s="112" customFormat="1">
      <c r="A425" s="113"/>
      <c r="D425" s="126"/>
      <c r="F425" s="126"/>
    </row>
    <row r="426" spans="1:6" s="112" customFormat="1">
      <c r="A426" s="113"/>
      <c r="D426" s="126"/>
      <c r="F426" s="126"/>
    </row>
    <row r="427" spans="1:6" s="112" customFormat="1">
      <c r="A427" s="113"/>
      <c r="D427" s="126"/>
      <c r="F427" s="126"/>
    </row>
    <row r="428" spans="1:6" s="112" customFormat="1">
      <c r="A428" s="113"/>
      <c r="D428" s="126"/>
      <c r="F428" s="126"/>
    </row>
    <row r="429" spans="1:6" s="112" customFormat="1">
      <c r="A429" s="113"/>
      <c r="D429" s="126"/>
      <c r="F429" s="126"/>
    </row>
    <row r="430" spans="1:6" s="112" customFormat="1">
      <c r="A430" s="113"/>
      <c r="D430" s="126"/>
      <c r="F430" s="126"/>
    </row>
    <row r="431" spans="1:6" s="112" customFormat="1">
      <c r="A431" s="113"/>
      <c r="D431" s="126"/>
      <c r="F431" s="126"/>
    </row>
    <row r="432" spans="1:6" s="112" customFormat="1">
      <c r="A432" s="113"/>
      <c r="D432" s="126"/>
      <c r="F432" s="126"/>
    </row>
    <row r="433" spans="1:6" s="112" customFormat="1">
      <c r="A433" s="113"/>
      <c r="D433" s="126"/>
      <c r="F433" s="126"/>
    </row>
    <row r="434" spans="1:6" s="112" customFormat="1">
      <c r="A434" s="113"/>
      <c r="D434" s="126"/>
      <c r="F434" s="126"/>
    </row>
    <row r="435" spans="1:6" s="112" customFormat="1">
      <c r="A435" s="113"/>
      <c r="D435" s="126"/>
      <c r="F435" s="126"/>
    </row>
    <row r="436" spans="1:6" s="112" customFormat="1">
      <c r="A436" s="113"/>
      <c r="D436" s="126"/>
      <c r="F436" s="126"/>
    </row>
    <row r="437" spans="1:6" s="112" customFormat="1">
      <c r="A437" s="113"/>
      <c r="D437" s="126"/>
      <c r="F437" s="126"/>
    </row>
    <row r="438" spans="1:6" s="112" customFormat="1">
      <c r="A438" s="113"/>
      <c r="D438" s="126"/>
      <c r="F438" s="126"/>
    </row>
    <row r="439" spans="1:6" s="112" customFormat="1">
      <c r="A439" s="113"/>
      <c r="D439" s="126"/>
      <c r="F439" s="126"/>
    </row>
    <row r="440" spans="1:6" s="112" customFormat="1">
      <c r="A440" s="113"/>
      <c r="D440" s="126"/>
      <c r="F440" s="126"/>
    </row>
    <row r="441" spans="1:6" s="112" customFormat="1">
      <c r="A441" s="113"/>
      <c r="D441" s="126"/>
      <c r="F441" s="126"/>
    </row>
    <row r="442" spans="1:6" s="112" customFormat="1">
      <c r="A442" s="113"/>
      <c r="D442" s="126"/>
      <c r="F442" s="126"/>
    </row>
    <row r="443" spans="1:6" s="112" customFormat="1">
      <c r="A443" s="113"/>
      <c r="D443" s="126"/>
      <c r="F443" s="126"/>
    </row>
    <row r="444" spans="1:6" s="112" customFormat="1">
      <c r="A444" s="113"/>
      <c r="D444" s="126"/>
      <c r="F444" s="126"/>
    </row>
    <row r="445" spans="1:6" s="112" customFormat="1">
      <c r="A445" s="113"/>
      <c r="D445" s="126"/>
      <c r="F445" s="126"/>
    </row>
    <row r="446" spans="1:6" s="112" customFormat="1">
      <c r="A446" s="113"/>
      <c r="D446" s="126"/>
      <c r="F446" s="126"/>
    </row>
    <row r="447" spans="1:6" s="112" customFormat="1">
      <c r="A447" s="113"/>
      <c r="D447" s="126"/>
      <c r="F447" s="126"/>
    </row>
    <row r="448" spans="1:6" s="112" customFormat="1">
      <c r="A448" s="113"/>
      <c r="D448" s="126"/>
      <c r="F448" s="126"/>
    </row>
    <row r="449" spans="1:6" s="112" customFormat="1">
      <c r="A449" s="113"/>
      <c r="D449" s="126"/>
      <c r="F449" s="126"/>
    </row>
    <row r="450" spans="1:6" s="112" customFormat="1">
      <c r="A450" s="113"/>
      <c r="D450" s="126"/>
      <c r="F450" s="126"/>
    </row>
    <row r="451" spans="1:6" s="112" customFormat="1">
      <c r="A451" s="113"/>
      <c r="D451" s="126"/>
      <c r="F451" s="126"/>
    </row>
    <row r="452" spans="1:6" s="112" customFormat="1">
      <c r="A452" s="113"/>
      <c r="D452" s="126"/>
      <c r="F452" s="126"/>
    </row>
    <row r="453" spans="1:6" s="112" customFormat="1">
      <c r="A453" s="113"/>
      <c r="D453" s="126"/>
      <c r="F453" s="126"/>
    </row>
    <row r="454" spans="1:6" s="112" customFormat="1">
      <c r="A454" s="113"/>
      <c r="D454" s="126"/>
      <c r="F454" s="126"/>
    </row>
    <row r="455" spans="1:6" s="112" customFormat="1">
      <c r="A455" s="113"/>
      <c r="D455" s="126"/>
      <c r="F455" s="126"/>
    </row>
    <row r="456" spans="1:6" s="112" customFormat="1">
      <c r="A456" s="113"/>
      <c r="D456" s="126"/>
      <c r="F456" s="126"/>
    </row>
    <row r="457" spans="1:6" s="112" customFormat="1">
      <c r="A457" s="113"/>
      <c r="D457" s="126"/>
      <c r="F457" s="126"/>
    </row>
    <row r="458" spans="1:6" s="112" customFormat="1">
      <c r="A458" s="113"/>
      <c r="D458" s="126"/>
      <c r="F458" s="126"/>
    </row>
    <row r="459" spans="1:6" s="112" customFormat="1">
      <c r="A459" s="113"/>
      <c r="D459" s="126"/>
      <c r="F459" s="126"/>
    </row>
    <row r="460" spans="1:6" s="112" customFormat="1">
      <c r="A460" s="113"/>
      <c r="D460" s="126"/>
      <c r="F460" s="126"/>
    </row>
    <row r="461" spans="1:6" s="112" customFormat="1">
      <c r="A461" s="113"/>
      <c r="D461" s="126"/>
      <c r="F461" s="126"/>
    </row>
    <row r="462" spans="1:6" s="112" customFormat="1">
      <c r="A462" s="113"/>
      <c r="D462" s="126"/>
      <c r="F462" s="126"/>
    </row>
    <row r="463" spans="1:6" s="112" customFormat="1">
      <c r="A463" s="113"/>
      <c r="D463" s="126"/>
      <c r="F463" s="126"/>
    </row>
    <row r="464" spans="1:6" s="112" customFormat="1">
      <c r="A464" s="113"/>
      <c r="D464" s="126"/>
      <c r="F464" s="126"/>
    </row>
    <row r="465" spans="1:6" s="112" customFormat="1">
      <c r="A465" s="113"/>
      <c r="D465" s="126"/>
      <c r="F465" s="126"/>
    </row>
    <row r="466" spans="1:6" s="112" customFormat="1">
      <c r="A466" s="113"/>
      <c r="D466" s="126"/>
      <c r="F466" s="126"/>
    </row>
    <row r="467" spans="1:6" s="112" customFormat="1">
      <c r="A467" s="113"/>
      <c r="D467" s="126"/>
      <c r="F467" s="126"/>
    </row>
    <row r="468" spans="1:6" s="112" customFormat="1">
      <c r="A468" s="113"/>
      <c r="D468" s="126"/>
      <c r="F468" s="126"/>
    </row>
    <row r="469" spans="1:6" s="112" customFormat="1">
      <c r="A469" s="113"/>
      <c r="D469" s="126"/>
      <c r="F469" s="126"/>
    </row>
    <row r="470" spans="1:6" s="112" customFormat="1">
      <c r="A470" s="113"/>
      <c r="D470" s="126"/>
      <c r="F470" s="126"/>
    </row>
    <row r="471" spans="1:6" s="112" customFormat="1">
      <c r="A471" s="113"/>
      <c r="D471" s="126"/>
      <c r="F471" s="126"/>
    </row>
    <row r="472" spans="1:6" s="112" customFormat="1">
      <c r="A472" s="113"/>
      <c r="D472" s="126"/>
      <c r="F472" s="126"/>
    </row>
    <row r="473" spans="1:6" s="112" customFormat="1">
      <c r="A473" s="113"/>
      <c r="D473" s="126"/>
      <c r="F473" s="126"/>
    </row>
    <row r="474" spans="1:6" s="112" customFormat="1">
      <c r="A474" s="113"/>
      <c r="D474" s="126"/>
      <c r="F474" s="126"/>
    </row>
    <row r="475" spans="1:6" s="112" customFormat="1">
      <c r="A475" s="113"/>
      <c r="D475" s="126"/>
      <c r="F475" s="126"/>
    </row>
    <row r="476" spans="1:6" s="112" customFormat="1">
      <c r="A476" s="113"/>
      <c r="D476" s="126"/>
      <c r="F476" s="126"/>
    </row>
    <row r="477" spans="1:6" s="112" customFormat="1">
      <c r="A477" s="113"/>
      <c r="D477" s="126"/>
      <c r="F477" s="126"/>
    </row>
    <row r="478" spans="1:6" s="112" customFormat="1">
      <c r="A478" s="113"/>
      <c r="D478" s="126"/>
      <c r="F478" s="126"/>
    </row>
    <row r="479" spans="1:6" s="112" customFormat="1">
      <c r="A479" s="113"/>
      <c r="D479" s="126"/>
      <c r="F479" s="126"/>
    </row>
    <row r="480" spans="1:6" s="112" customFormat="1">
      <c r="A480" s="113"/>
      <c r="D480" s="126"/>
      <c r="F480" s="126"/>
    </row>
    <row r="481" spans="1:6" s="112" customFormat="1">
      <c r="A481" s="113"/>
      <c r="D481" s="126"/>
      <c r="F481" s="126"/>
    </row>
    <row r="482" spans="1:6" s="112" customFormat="1">
      <c r="A482" s="113"/>
      <c r="D482" s="126"/>
      <c r="F482" s="126"/>
    </row>
    <row r="483" spans="1:6" s="112" customFormat="1">
      <c r="A483" s="113"/>
      <c r="D483" s="126"/>
      <c r="F483" s="126"/>
    </row>
    <row r="484" spans="1:6" s="112" customFormat="1">
      <c r="A484" s="113"/>
      <c r="D484" s="126"/>
      <c r="F484" s="126"/>
    </row>
    <row r="485" spans="1:6" s="112" customFormat="1">
      <c r="A485" s="113"/>
      <c r="D485" s="126"/>
      <c r="F485" s="126"/>
    </row>
    <row r="486" spans="1:6" s="112" customFormat="1">
      <c r="A486" s="113"/>
      <c r="D486" s="126"/>
      <c r="F486" s="126"/>
    </row>
    <row r="487" spans="1:6" s="112" customFormat="1">
      <c r="A487" s="113"/>
      <c r="D487" s="126"/>
      <c r="F487" s="126"/>
    </row>
    <row r="488" spans="1:6" s="112" customFormat="1">
      <c r="A488" s="113"/>
      <c r="D488" s="126"/>
      <c r="F488" s="126"/>
    </row>
    <row r="489" spans="1:6" s="112" customFormat="1">
      <c r="A489" s="113"/>
      <c r="D489" s="126"/>
      <c r="F489" s="126"/>
    </row>
    <row r="490" spans="1:6" s="112" customFormat="1">
      <c r="A490" s="113"/>
      <c r="D490" s="126"/>
      <c r="F490" s="126"/>
    </row>
    <row r="491" spans="1:6" s="112" customFormat="1">
      <c r="A491" s="113"/>
      <c r="D491" s="126"/>
      <c r="F491" s="126"/>
    </row>
    <row r="492" spans="1:6" s="112" customFormat="1">
      <c r="A492" s="113"/>
      <c r="D492" s="126"/>
      <c r="F492" s="126"/>
    </row>
    <row r="493" spans="1:6" s="112" customFormat="1">
      <c r="A493" s="113"/>
      <c r="D493" s="126"/>
      <c r="F493" s="126"/>
    </row>
    <row r="494" spans="1:6" s="112" customFormat="1">
      <c r="A494" s="113"/>
      <c r="D494" s="126"/>
      <c r="F494" s="126"/>
    </row>
    <row r="495" spans="1:6" s="112" customFormat="1">
      <c r="A495" s="113"/>
      <c r="D495" s="126"/>
      <c r="F495" s="126"/>
    </row>
    <row r="496" spans="1:6" s="112" customFormat="1">
      <c r="A496" s="113"/>
      <c r="D496" s="126"/>
      <c r="F496" s="126"/>
    </row>
    <row r="497" spans="1:6" s="112" customFormat="1">
      <c r="A497" s="113"/>
      <c r="D497" s="126"/>
      <c r="F497" s="126"/>
    </row>
    <row r="498" spans="1:6" s="112" customFormat="1">
      <c r="A498" s="113"/>
      <c r="D498" s="126"/>
      <c r="F498" s="126"/>
    </row>
    <row r="499" spans="1:6" s="112" customFormat="1">
      <c r="A499" s="113"/>
      <c r="D499" s="126"/>
      <c r="F499" s="126"/>
    </row>
    <row r="500" spans="1:6" s="112" customFormat="1">
      <c r="A500" s="113"/>
      <c r="D500" s="126"/>
      <c r="F500" s="126"/>
    </row>
    <row r="501" spans="1:6" s="112" customFormat="1">
      <c r="A501" s="113"/>
      <c r="D501" s="126"/>
      <c r="F501" s="126"/>
    </row>
    <row r="502" spans="1:6" s="112" customFormat="1">
      <c r="A502" s="113"/>
      <c r="D502" s="126"/>
      <c r="F502" s="126"/>
    </row>
    <row r="503" spans="1:6" s="112" customFormat="1">
      <c r="A503" s="113"/>
      <c r="D503" s="126"/>
      <c r="F503" s="126"/>
    </row>
    <row r="504" spans="1:6" s="112" customFormat="1">
      <c r="A504" s="113"/>
      <c r="D504" s="126"/>
      <c r="F504" s="126"/>
    </row>
    <row r="505" spans="1:6" s="112" customFormat="1">
      <c r="A505" s="113"/>
      <c r="D505" s="126"/>
      <c r="F505" s="126"/>
    </row>
    <row r="506" spans="1:6" s="112" customFormat="1">
      <c r="A506" s="113"/>
      <c r="D506" s="126"/>
      <c r="F506" s="126"/>
    </row>
    <row r="507" spans="1:6" s="112" customFormat="1">
      <c r="A507" s="113"/>
      <c r="D507" s="126"/>
      <c r="F507" s="126"/>
    </row>
    <row r="508" spans="1:6" s="112" customFormat="1">
      <c r="A508" s="113"/>
      <c r="D508" s="126"/>
      <c r="F508" s="126"/>
    </row>
    <row r="509" spans="1:6" s="112" customFormat="1">
      <c r="A509" s="113"/>
      <c r="D509" s="126"/>
      <c r="F509" s="126"/>
    </row>
    <row r="510" spans="1:6" s="112" customFormat="1">
      <c r="A510" s="113"/>
      <c r="D510" s="126"/>
      <c r="F510" s="126"/>
    </row>
    <row r="511" spans="1:6" s="112" customFormat="1">
      <c r="A511" s="113"/>
      <c r="D511" s="126"/>
      <c r="F511" s="126"/>
    </row>
    <row r="512" spans="1:6" s="112" customFormat="1">
      <c r="A512" s="113"/>
      <c r="D512" s="126"/>
      <c r="F512" s="126"/>
    </row>
    <row r="513" spans="1:6" s="112" customFormat="1">
      <c r="A513" s="113"/>
      <c r="D513" s="126"/>
      <c r="F513" s="126"/>
    </row>
    <row r="514" spans="1:6" s="112" customFormat="1">
      <c r="A514" s="113"/>
      <c r="D514" s="126"/>
      <c r="F514" s="126"/>
    </row>
    <row r="515" spans="1:6" s="112" customFormat="1">
      <c r="A515" s="113"/>
      <c r="D515" s="126"/>
      <c r="F515" s="126"/>
    </row>
    <row r="516" spans="1:6" s="112" customFormat="1">
      <c r="A516" s="113"/>
      <c r="D516" s="126"/>
      <c r="F516" s="126"/>
    </row>
    <row r="517" spans="1:6" s="112" customFormat="1">
      <c r="A517" s="113"/>
      <c r="D517" s="126"/>
      <c r="F517" s="126"/>
    </row>
    <row r="518" spans="1:6" s="112" customFormat="1">
      <c r="A518" s="113"/>
      <c r="D518" s="126"/>
      <c r="F518" s="126"/>
    </row>
    <row r="519" spans="1:6" s="112" customFormat="1">
      <c r="A519" s="113"/>
      <c r="D519" s="126"/>
      <c r="F519" s="126"/>
    </row>
    <row r="520" spans="1:6" s="112" customFormat="1">
      <c r="A520" s="113"/>
      <c r="D520" s="126"/>
      <c r="F520" s="126"/>
    </row>
    <row r="521" spans="1:6" s="112" customFormat="1">
      <c r="A521" s="113"/>
      <c r="D521" s="126"/>
      <c r="F521" s="126"/>
    </row>
    <row r="522" spans="1:6" s="112" customFormat="1">
      <c r="A522" s="113"/>
      <c r="D522" s="126"/>
      <c r="F522" s="126"/>
    </row>
    <row r="523" spans="1:6" s="112" customFormat="1">
      <c r="A523" s="113"/>
      <c r="D523" s="126"/>
      <c r="F523" s="126"/>
    </row>
    <row r="524" spans="1:6" s="112" customFormat="1">
      <c r="A524" s="113"/>
      <c r="D524" s="126"/>
      <c r="F524" s="126"/>
    </row>
    <row r="525" spans="1:6" s="112" customFormat="1">
      <c r="A525" s="113"/>
      <c r="D525" s="126"/>
      <c r="F525" s="126"/>
    </row>
    <row r="526" spans="1:6" s="112" customFormat="1">
      <c r="A526" s="113"/>
      <c r="D526" s="126"/>
      <c r="F526" s="126"/>
    </row>
    <row r="527" spans="1:6" s="112" customFormat="1">
      <c r="A527" s="113"/>
      <c r="D527" s="126"/>
      <c r="F527" s="126"/>
    </row>
    <row r="528" spans="1:6" s="112" customFormat="1">
      <c r="A528" s="113"/>
      <c r="D528" s="126"/>
      <c r="F528" s="126"/>
    </row>
    <row r="529" spans="1:6" s="112" customFormat="1">
      <c r="A529" s="113"/>
      <c r="D529" s="126"/>
      <c r="F529" s="126"/>
    </row>
    <row r="530" spans="1:6" s="112" customFormat="1">
      <c r="A530" s="113"/>
      <c r="D530" s="126"/>
    </row>
    <row r="531" spans="1:6" s="112" customFormat="1">
      <c r="A531" s="113"/>
      <c r="D531" s="126"/>
    </row>
    <row r="532" spans="1:6" s="112" customFormat="1">
      <c r="A532" s="113"/>
      <c r="D532" s="126"/>
    </row>
    <row r="533" spans="1:6" s="112" customFormat="1">
      <c r="A533" s="113"/>
      <c r="D533" s="126"/>
    </row>
    <row r="534" spans="1:6" s="112" customFormat="1">
      <c r="A534" s="113"/>
      <c r="D534" s="126"/>
    </row>
    <row r="535" spans="1:6" s="112" customFormat="1">
      <c r="A535" s="113"/>
      <c r="D535" s="126"/>
    </row>
    <row r="536" spans="1:6" s="112" customFormat="1">
      <c r="A536" s="113"/>
      <c r="D536" s="126"/>
    </row>
    <row r="537" spans="1:6" s="112" customFormat="1">
      <c r="A537" s="113"/>
      <c r="D537" s="126"/>
    </row>
    <row r="538" spans="1:6" s="112" customFormat="1">
      <c r="A538" s="113"/>
      <c r="D538" s="126"/>
    </row>
    <row r="539" spans="1:6" s="112" customFormat="1">
      <c r="A539" s="113"/>
      <c r="D539" s="126"/>
    </row>
    <row r="540" spans="1:6" s="112" customFormat="1">
      <c r="A540" s="113"/>
      <c r="D540" s="126"/>
    </row>
    <row r="541" spans="1:6" s="112" customFormat="1">
      <c r="A541" s="113"/>
      <c r="D541" s="126"/>
    </row>
    <row r="542" spans="1:6" s="112" customFormat="1">
      <c r="A542" s="113"/>
      <c r="D542" s="126"/>
    </row>
    <row r="543" spans="1:6" s="112" customFormat="1">
      <c r="A543" s="113"/>
      <c r="D543" s="126"/>
    </row>
    <row r="544" spans="1:6" s="112" customFormat="1">
      <c r="A544" s="113"/>
      <c r="D544" s="126"/>
    </row>
    <row r="545" spans="1:4" s="112" customFormat="1">
      <c r="A545" s="113"/>
      <c r="D545" s="126"/>
    </row>
    <row r="546" spans="1:4" s="112" customFormat="1">
      <c r="A546" s="113"/>
      <c r="D546" s="126"/>
    </row>
    <row r="547" spans="1:4" s="112" customFormat="1">
      <c r="A547" s="113"/>
      <c r="D547" s="126"/>
    </row>
    <row r="548" spans="1:4" s="112" customFormat="1">
      <c r="A548" s="113"/>
      <c r="D548" s="126"/>
    </row>
    <row r="549" spans="1:4" s="112" customFormat="1">
      <c r="A549" s="113"/>
      <c r="D549" s="126"/>
    </row>
    <row r="550" spans="1:4" s="112" customFormat="1">
      <c r="A550" s="113"/>
      <c r="D550" s="126"/>
    </row>
    <row r="551" spans="1:4" s="112" customFormat="1">
      <c r="A551" s="113"/>
      <c r="D551" s="126"/>
    </row>
    <row r="552" spans="1:4" s="112" customFormat="1">
      <c r="A552" s="113"/>
      <c r="D552" s="126"/>
    </row>
    <row r="553" spans="1:4" s="112" customFormat="1">
      <c r="A553" s="113"/>
      <c r="D553" s="126"/>
    </row>
    <row r="554" spans="1:4" s="112" customFormat="1">
      <c r="A554" s="113"/>
      <c r="D554" s="126"/>
    </row>
    <row r="555" spans="1:4" s="112" customFormat="1">
      <c r="A555" s="113"/>
      <c r="D555" s="126"/>
    </row>
    <row r="556" spans="1:4" s="112" customFormat="1">
      <c r="A556" s="113"/>
      <c r="D556" s="126"/>
    </row>
    <row r="557" spans="1:4" s="112" customFormat="1">
      <c r="A557" s="113"/>
      <c r="D557" s="126"/>
    </row>
    <row r="558" spans="1:4" s="112" customFormat="1">
      <c r="A558" s="113"/>
      <c r="D558" s="126"/>
    </row>
    <row r="559" spans="1:4" s="112" customFormat="1">
      <c r="A559" s="113"/>
      <c r="D559" s="126"/>
    </row>
    <row r="560" spans="1:4" s="112" customFormat="1">
      <c r="A560" s="113"/>
      <c r="D560" s="126"/>
    </row>
    <row r="561" spans="1:4" s="112" customFormat="1">
      <c r="A561" s="113"/>
      <c r="D561" s="126"/>
    </row>
    <row r="562" spans="1:4" s="112" customFormat="1">
      <c r="A562" s="113"/>
      <c r="D562" s="126"/>
    </row>
    <row r="563" spans="1:4" s="112" customFormat="1">
      <c r="A563" s="113"/>
      <c r="D563" s="126"/>
    </row>
    <row r="564" spans="1:4" s="112" customFormat="1">
      <c r="A564" s="113"/>
      <c r="D564" s="126"/>
    </row>
    <row r="565" spans="1:4" s="112" customFormat="1">
      <c r="A565" s="113"/>
      <c r="D565" s="126"/>
    </row>
    <row r="566" spans="1:4" s="112" customFormat="1">
      <c r="A566" s="113"/>
      <c r="D566" s="126"/>
    </row>
    <row r="567" spans="1:4" s="112" customFormat="1">
      <c r="A567" s="113"/>
      <c r="D567" s="126"/>
    </row>
    <row r="568" spans="1:4" s="112" customFormat="1">
      <c r="A568" s="113"/>
      <c r="D568" s="126"/>
    </row>
    <row r="569" spans="1:4" s="112" customFormat="1">
      <c r="A569" s="113"/>
      <c r="D569" s="126"/>
    </row>
    <row r="570" spans="1:4" s="112" customFormat="1">
      <c r="A570" s="113"/>
      <c r="D570" s="126"/>
    </row>
    <row r="571" spans="1:4" s="112" customFormat="1">
      <c r="A571" s="113"/>
      <c r="D571" s="126"/>
    </row>
    <row r="572" spans="1:4" s="112" customFormat="1">
      <c r="A572" s="113"/>
      <c r="D572" s="126"/>
    </row>
    <row r="573" spans="1:4" s="112" customFormat="1">
      <c r="A573" s="113"/>
      <c r="D573" s="126"/>
    </row>
    <row r="574" spans="1:4" s="112" customFormat="1">
      <c r="A574" s="113"/>
      <c r="D574" s="126"/>
    </row>
    <row r="575" spans="1:4" s="112" customFormat="1">
      <c r="A575" s="113"/>
      <c r="D575" s="126"/>
    </row>
    <row r="576" spans="1:4" s="112" customFormat="1">
      <c r="A576" s="113"/>
      <c r="D576" s="126"/>
    </row>
    <row r="577" spans="1:4" s="112" customFormat="1">
      <c r="A577" s="113"/>
      <c r="D577" s="126"/>
    </row>
    <row r="578" spans="1:4" s="112" customFormat="1">
      <c r="A578" s="113"/>
      <c r="D578" s="126"/>
    </row>
    <row r="579" spans="1:4" s="112" customFormat="1">
      <c r="A579" s="113"/>
      <c r="D579" s="126"/>
    </row>
    <row r="580" spans="1:4" s="112" customFormat="1">
      <c r="A580" s="113"/>
      <c r="D580" s="126"/>
    </row>
    <row r="581" spans="1:4" s="112" customFormat="1">
      <c r="A581" s="113"/>
      <c r="D581" s="126"/>
    </row>
    <row r="582" spans="1:4" s="112" customFormat="1">
      <c r="A582" s="113"/>
      <c r="D582" s="126"/>
    </row>
    <row r="583" spans="1:4" s="112" customFormat="1">
      <c r="A583" s="113"/>
      <c r="D583" s="126"/>
    </row>
    <row r="584" spans="1:4" s="112" customFormat="1">
      <c r="A584" s="113"/>
      <c r="D584" s="126"/>
    </row>
    <row r="585" spans="1:4" s="112" customFormat="1">
      <c r="A585" s="113"/>
      <c r="D585" s="126"/>
    </row>
    <row r="586" spans="1:4" s="112" customFormat="1">
      <c r="A586" s="113"/>
      <c r="D586" s="126"/>
    </row>
    <row r="587" spans="1:4" s="112" customFormat="1">
      <c r="A587" s="113"/>
      <c r="D587" s="126"/>
    </row>
    <row r="588" spans="1:4" s="112" customFormat="1">
      <c r="A588" s="113"/>
      <c r="D588" s="126"/>
    </row>
    <row r="589" spans="1:4" s="112" customFormat="1">
      <c r="A589" s="113"/>
      <c r="D589" s="126"/>
    </row>
    <row r="590" spans="1:4" s="112" customFormat="1">
      <c r="A590" s="113"/>
      <c r="D590" s="126"/>
    </row>
    <row r="591" spans="1:4" s="112" customFormat="1">
      <c r="A591" s="113"/>
      <c r="D591" s="126"/>
    </row>
    <row r="592" spans="1:4" s="112" customFormat="1">
      <c r="A592" s="113"/>
      <c r="D592" s="126"/>
    </row>
    <row r="593" spans="1:4" s="112" customFormat="1">
      <c r="A593" s="113"/>
      <c r="D593" s="126"/>
    </row>
    <row r="594" spans="1:4" s="112" customFormat="1">
      <c r="A594" s="113"/>
      <c r="D594" s="126"/>
    </row>
    <row r="595" spans="1:4" s="112" customFormat="1">
      <c r="A595" s="113"/>
      <c r="D595" s="126"/>
    </row>
    <row r="596" spans="1:4" s="112" customFormat="1">
      <c r="A596" s="113"/>
      <c r="D596" s="126"/>
    </row>
    <row r="597" spans="1:4" s="112" customFormat="1">
      <c r="A597" s="113"/>
      <c r="D597" s="126"/>
    </row>
    <row r="598" spans="1:4" s="112" customFormat="1">
      <c r="A598" s="113"/>
      <c r="D598" s="126"/>
    </row>
    <row r="599" spans="1:4" s="112" customFormat="1">
      <c r="A599" s="113"/>
      <c r="D599" s="126"/>
    </row>
    <row r="600" spans="1:4" s="112" customFormat="1">
      <c r="A600" s="113"/>
      <c r="D600" s="126"/>
    </row>
    <row r="601" spans="1:4" s="112" customFormat="1">
      <c r="A601" s="113"/>
      <c r="D601" s="126"/>
    </row>
    <row r="602" spans="1:4" s="112" customFormat="1">
      <c r="A602" s="113"/>
      <c r="D602" s="126"/>
    </row>
    <row r="603" spans="1:4" s="112" customFormat="1">
      <c r="A603" s="113"/>
      <c r="D603" s="126"/>
    </row>
    <row r="604" spans="1:4" s="112" customFormat="1">
      <c r="A604" s="113"/>
      <c r="D604" s="126"/>
    </row>
    <row r="605" spans="1:4" s="112" customFormat="1">
      <c r="A605" s="113"/>
      <c r="D605" s="126"/>
    </row>
    <row r="606" spans="1:4" s="112" customFormat="1">
      <c r="A606" s="113"/>
      <c r="D606" s="126"/>
    </row>
    <row r="607" spans="1:4" s="112" customFormat="1">
      <c r="A607" s="113"/>
      <c r="D607" s="126"/>
    </row>
    <row r="608" spans="1:4" s="112" customFormat="1">
      <c r="A608" s="113"/>
      <c r="D608" s="126"/>
    </row>
    <row r="609" spans="1:4" s="112" customFormat="1">
      <c r="A609" s="113"/>
      <c r="D609" s="126"/>
    </row>
    <row r="610" spans="1:4" s="112" customFormat="1">
      <c r="A610" s="113"/>
      <c r="D610" s="126"/>
    </row>
    <row r="611" spans="1:4" s="112" customFormat="1">
      <c r="A611" s="113"/>
      <c r="D611" s="126"/>
    </row>
    <row r="612" spans="1:4" s="112" customFormat="1">
      <c r="A612" s="113"/>
      <c r="D612" s="126"/>
    </row>
    <row r="613" spans="1:4" s="112" customFormat="1">
      <c r="A613" s="113"/>
      <c r="D613" s="126"/>
    </row>
    <row r="614" spans="1:4" s="112" customFormat="1">
      <c r="A614" s="113"/>
      <c r="D614" s="126"/>
    </row>
    <row r="615" spans="1:4" s="112" customFormat="1">
      <c r="A615" s="113"/>
      <c r="D615" s="126"/>
    </row>
    <row r="616" spans="1:4" s="112" customFormat="1">
      <c r="A616" s="113"/>
      <c r="D616" s="126"/>
    </row>
    <row r="617" spans="1:4" s="112" customFormat="1">
      <c r="A617" s="113"/>
      <c r="D617" s="126"/>
    </row>
    <row r="618" spans="1:4" s="112" customFormat="1">
      <c r="A618" s="113"/>
      <c r="D618" s="126"/>
    </row>
    <row r="619" spans="1:4" s="112" customFormat="1">
      <c r="A619" s="113"/>
      <c r="D619" s="126"/>
    </row>
    <row r="620" spans="1:4" s="112" customFormat="1">
      <c r="A620" s="113"/>
      <c r="D620" s="126"/>
    </row>
    <row r="621" spans="1:4" s="112" customFormat="1">
      <c r="A621" s="113"/>
      <c r="D621" s="126"/>
    </row>
    <row r="622" spans="1:4" s="112" customFormat="1">
      <c r="A622" s="113"/>
      <c r="D622" s="126"/>
    </row>
    <row r="623" spans="1:4" s="112" customFormat="1">
      <c r="A623" s="113"/>
      <c r="D623" s="126"/>
    </row>
    <row r="624" spans="1:4" s="112" customFormat="1">
      <c r="A624" s="113"/>
      <c r="D624" s="126"/>
    </row>
    <row r="625" spans="1:4" s="112" customFormat="1">
      <c r="A625" s="113"/>
      <c r="D625" s="126"/>
    </row>
    <row r="626" spans="1:4" s="112" customFormat="1">
      <c r="A626" s="113"/>
      <c r="D626" s="126"/>
    </row>
    <row r="627" spans="1:4" s="112" customFormat="1">
      <c r="A627" s="113"/>
      <c r="D627" s="126"/>
    </row>
    <row r="628" spans="1:4" s="112" customFormat="1">
      <c r="A628" s="113"/>
      <c r="D628" s="126"/>
    </row>
    <row r="629" spans="1:4" s="112" customFormat="1">
      <c r="A629" s="113"/>
      <c r="D629" s="126"/>
    </row>
    <row r="630" spans="1:4" s="112" customFormat="1">
      <c r="A630" s="113"/>
      <c r="D630" s="126"/>
    </row>
    <row r="631" spans="1:4" s="112" customFormat="1">
      <c r="A631" s="113"/>
      <c r="D631" s="126"/>
    </row>
    <row r="632" spans="1:4" s="112" customFormat="1">
      <c r="A632" s="113"/>
      <c r="D632" s="126"/>
    </row>
    <row r="633" spans="1:4" s="112" customFormat="1">
      <c r="A633" s="113"/>
      <c r="D633" s="126"/>
    </row>
    <row r="634" spans="1:4" s="112" customFormat="1">
      <c r="A634" s="113"/>
      <c r="D634" s="126"/>
    </row>
    <row r="635" spans="1:4" s="112" customFormat="1">
      <c r="A635" s="113"/>
      <c r="D635" s="126"/>
    </row>
    <row r="636" spans="1:4" s="112" customFormat="1">
      <c r="A636" s="113"/>
      <c r="D636" s="126"/>
    </row>
    <row r="637" spans="1:4" s="112" customFormat="1">
      <c r="A637" s="113"/>
      <c r="D637" s="126"/>
    </row>
    <row r="638" spans="1:4" s="112" customFormat="1">
      <c r="A638" s="113"/>
      <c r="D638" s="126"/>
    </row>
    <row r="639" spans="1:4" s="112" customFormat="1">
      <c r="A639" s="113"/>
      <c r="D639" s="126"/>
    </row>
    <row r="640" spans="1:4" s="112" customFormat="1">
      <c r="A640" s="113"/>
      <c r="D640" s="126"/>
    </row>
    <row r="641" spans="1:4" s="112" customFormat="1">
      <c r="A641" s="113"/>
      <c r="D641" s="126"/>
    </row>
    <row r="642" spans="1:4" s="112" customFormat="1">
      <c r="A642" s="113"/>
      <c r="D642" s="126"/>
    </row>
    <row r="643" spans="1:4" s="112" customFormat="1">
      <c r="A643" s="113"/>
      <c r="D643" s="126"/>
    </row>
    <row r="644" spans="1:4" s="112" customFormat="1">
      <c r="A644" s="113"/>
      <c r="D644" s="126"/>
    </row>
    <row r="645" spans="1:4" s="112" customFormat="1">
      <c r="A645" s="113"/>
      <c r="D645" s="126"/>
    </row>
    <row r="646" spans="1:4" s="112" customFormat="1">
      <c r="A646" s="113"/>
      <c r="D646" s="126"/>
    </row>
    <row r="647" spans="1:4" s="112" customFormat="1">
      <c r="A647" s="113"/>
      <c r="D647" s="126"/>
    </row>
    <row r="648" spans="1:4" s="112" customFormat="1">
      <c r="A648" s="113"/>
      <c r="D648" s="126"/>
    </row>
    <row r="649" spans="1:4" s="112" customFormat="1">
      <c r="A649" s="113"/>
      <c r="D649" s="126"/>
    </row>
    <row r="650" spans="1:4" s="112" customFormat="1">
      <c r="A650" s="113"/>
      <c r="D650" s="126"/>
    </row>
    <row r="651" spans="1:4" s="112" customFormat="1">
      <c r="A651" s="113"/>
      <c r="D651" s="126"/>
    </row>
    <row r="652" spans="1:4" s="112" customFormat="1">
      <c r="A652" s="113"/>
      <c r="D652" s="126"/>
    </row>
    <row r="653" spans="1:4" s="112" customFormat="1">
      <c r="A653" s="113"/>
      <c r="D653" s="126"/>
    </row>
    <row r="654" spans="1:4" s="112" customFormat="1">
      <c r="A654" s="113"/>
      <c r="D654" s="126"/>
    </row>
    <row r="655" spans="1:4" s="112" customFormat="1">
      <c r="A655" s="113"/>
      <c r="D655" s="126"/>
    </row>
    <row r="656" spans="1:4" s="112" customFormat="1">
      <c r="A656" s="113"/>
      <c r="D656" s="126"/>
    </row>
    <row r="657" spans="1:4" s="112" customFormat="1">
      <c r="A657" s="113"/>
      <c r="D657" s="126"/>
    </row>
    <row r="658" spans="1:4" s="112" customFormat="1">
      <c r="A658" s="113"/>
      <c r="D658" s="126"/>
    </row>
    <row r="659" spans="1:4" s="112" customFormat="1">
      <c r="A659" s="113"/>
      <c r="D659" s="126"/>
    </row>
    <row r="660" spans="1:4" s="112" customFormat="1">
      <c r="A660" s="113"/>
      <c r="D660" s="126"/>
    </row>
    <row r="661" spans="1:4" s="112" customFormat="1">
      <c r="A661" s="113"/>
      <c r="D661" s="126"/>
    </row>
    <row r="662" spans="1:4" s="112" customFormat="1">
      <c r="A662" s="113"/>
      <c r="D662" s="126"/>
    </row>
    <row r="663" spans="1:4" s="112" customFormat="1">
      <c r="A663" s="113"/>
      <c r="D663" s="126"/>
    </row>
    <row r="664" spans="1:4" s="112" customFormat="1">
      <c r="A664" s="113"/>
      <c r="D664" s="126"/>
    </row>
    <row r="665" spans="1:4" s="112" customFormat="1">
      <c r="A665" s="113"/>
      <c r="D665" s="126"/>
    </row>
    <row r="666" spans="1:4" s="112" customFormat="1">
      <c r="A666" s="113"/>
      <c r="D666" s="126"/>
    </row>
    <row r="667" spans="1:4" s="112" customFormat="1">
      <c r="A667" s="113"/>
      <c r="D667" s="126"/>
    </row>
    <row r="668" spans="1:4" s="112" customFormat="1">
      <c r="A668" s="113"/>
      <c r="D668" s="126"/>
    </row>
    <row r="669" spans="1:4" s="112" customFormat="1">
      <c r="A669" s="113"/>
      <c r="D669" s="126"/>
    </row>
    <row r="670" spans="1:4" s="112" customFormat="1">
      <c r="A670" s="113"/>
      <c r="D670" s="126"/>
    </row>
    <row r="671" spans="1:4" s="112" customFormat="1">
      <c r="A671" s="113"/>
      <c r="D671" s="126"/>
    </row>
    <row r="672" spans="1:4" s="112" customFormat="1">
      <c r="A672" s="113"/>
      <c r="D672" s="126"/>
    </row>
    <row r="673" spans="1:4" s="112" customFormat="1">
      <c r="A673" s="113"/>
      <c r="D673" s="126"/>
    </row>
    <row r="674" spans="1:4" s="112" customFormat="1">
      <c r="A674" s="113"/>
      <c r="D674" s="126"/>
    </row>
    <row r="675" spans="1:4" s="112" customFormat="1">
      <c r="A675" s="113"/>
      <c r="D675" s="126"/>
    </row>
    <row r="676" spans="1:4" s="112" customFormat="1">
      <c r="A676" s="113"/>
      <c r="D676" s="126"/>
    </row>
    <row r="677" spans="1:4" s="112" customFormat="1">
      <c r="A677" s="113"/>
      <c r="D677" s="126"/>
    </row>
    <row r="678" spans="1:4" s="112" customFormat="1">
      <c r="A678" s="113"/>
      <c r="D678" s="126"/>
    </row>
    <row r="679" spans="1:4" s="112" customFormat="1">
      <c r="A679" s="113"/>
      <c r="D679" s="126"/>
    </row>
    <row r="680" spans="1:4" s="112" customFormat="1">
      <c r="A680" s="113"/>
      <c r="D680" s="126"/>
    </row>
    <row r="681" spans="1:4" s="112" customFormat="1">
      <c r="A681" s="113"/>
      <c r="D681" s="126"/>
    </row>
    <row r="682" spans="1:4" s="112" customFormat="1">
      <c r="A682" s="113"/>
      <c r="D682" s="126"/>
    </row>
    <row r="683" spans="1:4" s="112" customFormat="1">
      <c r="A683" s="113"/>
      <c r="D683" s="126"/>
    </row>
    <row r="684" spans="1:4" s="112" customFormat="1">
      <c r="A684" s="113"/>
      <c r="D684" s="126"/>
    </row>
    <row r="685" spans="1:4" s="112" customFormat="1">
      <c r="A685" s="113"/>
      <c r="D685" s="126"/>
    </row>
    <row r="686" spans="1:4" s="112" customFormat="1">
      <c r="A686" s="113"/>
      <c r="D686" s="126"/>
    </row>
    <row r="687" spans="1:4" s="112" customFormat="1">
      <c r="A687" s="113"/>
      <c r="D687" s="126"/>
    </row>
    <row r="688" spans="1:4" s="112" customFormat="1">
      <c r="A688" s="113"/>
      <c r="D688" s="126"/>
    </row>
    <row r="689" spans="1:4" s="112" customFormat="1">
      <c r="A689" s="113"/>
      <c r="D689" s="126"/>
    </row>
    <row r="690" spans="1:4" s="112" customFormat="1">
      <c r="A690" s="113"/>
      <c r="D690" s="126"/>
    </row>
    <row r="691" spans="1:4" s="112" customFormat="1">
      <c r="A691" s="113"/>
      <c r="D691" s="126"/>
    </row>
    <row r="692" spans="1:4" s="112" customFormat="1">
      <c r="A692" s="113"/>
      <c r="D692" s="126"/>
    </row>
    <row r="693" spans="1:4" s="112" customFormat="1">
      <c r="A693" s="113"/>
      <c r="D693" s="126"/>
    </row>
    <row r="694" spans="1:4" s="112" customFormat="1">
      <c r="A694" s="113"/>
      <c r="D694" s="126"/>
    </row>
    <row r="695" spans="1:4" s="112" customFormat="1">
      <c r="A695" s="113"/>
      <c r="D695" s="126"/>
    </row>
    <row r="696" spans="1:4" s="112" customFormat="1">
      <c r="A696" s="113"/>
      <c r="D696" s="126"/>
    </row>
    <row r="697" spans="1:4" s="112" customFormat="1">
      <c r="A697" s="113"/>
      <c r="D697" s="126"/>
    </row>
    <row r="698" spans="1:4" s="112" customFormat="1">
      <c r="A698" s="113"/>
      <c r="D698" s="126"/>
    </row>
    <row r="699" spans="1:4" s="112" customFormat="1">
      <c r="A699" s="113"/>
      <c r="D699" s="126"/>
    </row>
    <row r="700" spans="1:4" s="112" customFormat="1">
      <c r="A700" s="113"/>
      <c r="D700" s="126"/>
    </row>
    <row r="701" spans="1:4" s="112" customFormat="1">
      <c r="A701" s="113"/>
      <c r="D701" s="126"/>
    </row>
    <row r="702" spans="1:4" s="112" customFormat="1">
      <c r="A702" s="113"/>
      <c r="D702" s="126"/>
    </row>
    <row r="703" spans="1:4" s="112" customFormat="1">
      <c r="A703" s="113"/>
      <c r="D703" s="126"/>
    </row>
    <row r="704" spans="1:4" s="112" customFormat="1">
      <c r="A704" s="113"/>
      <c r="D704" s="126"/>
    </row>
    <row r="705" spans="1:4" s="112" customFormat="1">
      <c r="A705" s="113"/>
      <c r="D705" s="126"/>
    </row>
    <row r="706" spans="1:4" s="112" customFormat="1">
      <c r="A706" s="113"/>
      <c r="D706" s="126"/>
    </row>
    <row r="707" spans="1:4" s="112" customFormat="1">
      <c r="A707" s="113"/>
      <c r="D707" s="126"/>
    </row>
    <row r="708" spans="1:4" s="112" customFormat="1">
      <c r="A708" s="113"/>
      <c r="D708" s="126"/>
    </row>
    <row r="709" spans="1:4" s="112" customFormat="1">
      <c r="A709" s="113"/>
      <c r="D709" s="126"/>
    </row>
    <row r="710" spans="1:4" s="112" customFormat="1">
      <c r="A710" s="113"/>
      <c r="D710" s="126"/>
    </row>
    <row r="711" spans="1:4" s="112" customFormat="1">
      <c r="A711" s="113"/>
      <c r="D711" s="126"/>
    </row>
    <row r="712" spans="1:4" s="112" customFormat="1">
      <c r="A712" s="113"/>
      <c r="D712" s="126"/>
    </row>
    <row r="713" spans="1:4" s="112" customFormat="1">
      <c r="A713" s="113"/>
      <c r="D713" s="126"/>
    </row>
    <row r="714" spans="1:4" s="112" customFormat="1">
      <c r="A714" s="113"/>
      <c r="D714" s="126"/>
    </row>
    <row r="715" spans="1:4" s="112" customFormat="1">
      <c r="A715" s="113"/>
      <c r="D715" s="126"/>
    </row>
    <row r="716" spans="1:4" s="112" customFormat="1">
      <c r="A716" s="113"/>
      <c r="D716" s="126"/>
    </row>
    <row r="717" spans="1:4" s="112" customFormat="1">
      <c r="A717" s="113"/>
      <c r="D717" s="126"/>
    </row>
    <row r="718" spans="1:4" s="112" customFormat="1">
      <c r="A718" s="113"/>
      <c r="D718" s="126"/>
    </row>
    <row r="719" spans="1:4" s="112" customFormat="1">
      <c r="A719" s="113"/>
      <c r="D719" s="126"/>
    </row>
    <row r="720" spans="1:4" s="112" customFormat="1">
      <c r="A720" s="113"/>
      <c r="D720" s="126"/>
    </row>
    <row r="721" spans="1:4" s="112" customFormat="1">
      <c r="A721" s="113"/>
      <c r="D721" s="126"/>
    </row>
    <row r="722" spans="1:4" s="112" customFormat="1">
      <c r="A722" s="113"/>
      <c r="D722" s="126"/>
    </row>
    <row r="723" spans="1:4" s="112" customFormat="1">
      <c r="A723" s="113"/>
      <c r="D723" s="126"/>
    </row>
    <row r="724" spans="1:4" s="112" customFormat="1">
      <c r="A724" s="113"/>
      <c r="D724" s="126"/>
    </row>
    <row r="725" spans="1:4" s="112" customFormat="1">
      <c r="A725" s="113"/>
      <c r="D725" s="126"/>
    </row>
    <row r="726" spans="1:4" s="112" customFormat="1">
      <c r="A726" s="113"/>
      <c r="D726" s="126"/>
    </row>
    <row r="727" spans="1:4" s="112" customFormat="1">
      <c r="A727" s="113"/>
      <c r="D727" s="126"/>
    </row>
    <row r="728" spans="1:4" s="112" customFormat="1">
      <c r="A728" s="113"/>
      <c r="D728" s="126"/>
    </row>
    <row r="729" spans="1:4" s="112" customFormat="1">
      <c r="A729" s="113"/>
      <c r="D729" s="126"/>
    </row>
    <row r="730" spans="1:4" s="112" customFormat="1">
      <c r="A730" s="113"/>
      <c r="D730" s="126"/>
    </row>
    <row r="731" spans="1:4" s="112" customFormat="1">
      <c r="A731" s="113"/>
      <c r="D731" s="126"/>
    </row>
    <row r="732" spans="1:4" s="112" customFormat="1">
      <c r="A732" s="113"/>
      <c r="D732" s="126"/>
    </row>
    <row r="733" spans="1:4" s="112" customFormat="1">
      <c r="A733" s="113"/>
      <c r="D733" s="126"/>
    </row>
    <row r="734" spans="1:4" s="112" customFormat="1">
      <c r="A734" s="113"/>
      <c r="D734" s="126"/>
    </row>
    <row r="735" spans="1:4" s="112" customFormat="1">
      <c r="A735" s="113"/>
      <c r="D735" s="126"/>
    </row>
    <row r="736" spans="1:4" s="112" customFormat="1">
      <c r="A736" s="113"/>
      <c r="D736" s="126"/>
    </row>
    <row r="737" spans="1:4" s="112" customFormat="1">
      <c r="A737" s="113"/>
      <c r="D737" s="126"/>
    </row>
    <row r="738" spans="1:4" s="112" customFormat="1">
      <c r="A738" s="113"/>
      <c r="D738" s="126"/>
    </row>
    <row r="739" spans="1:4" s="112" customFormat="1">
      <c r="A739" s="113"/>
      <c r="D739" s="126"/>
    </row>
    <row r="740" spans="1:4" s="112" customFormat="1">
      <c r="A740" s="113"/>
      <c r="D740" s="126"/>
    </row>
    <row r="741" spans="1:4" s="112" customFormat="1">
      <c r="A741" s="113"/>
      <c r="D741" s="126"/>
    </row>
    <row r="742" spans="1:4" s="112" customFormat="1">
      <c r="A742" s="113"/>
      <c r="D742" s="126"/>
    </row>
    <row r="743" spans="1:4" s="112" customFormat="1">
      <c r="A743" s="113"/>
      <c r="D743" s="126"/>
    </row>
    <row r="744" spans="1:4" s="112" customFormat="1">
      <c r="A744" s="113"/>
      <c r="D744" s="126"/>
    </row>
    <row r="745" spans="1:4" s="112" customFormat="1">
      <c r="A745" s="113"/>
      <c r="D745" s="126"/>
    </row>
    <row r="746" spans="1:4" s="112" customFormat="1">
      <c r="A746" s="113"/>
      <c r="D746" s="126"/>
    </row>
    <row r="747" spans="1:4" s="112" customFormat="1">
      <c r="A747" s="113"/>
      <c r="D747" s="126"/>
    </row>
    <row r="748" spans="1:4" s="112" customFormat="1">
      <c r="A748" s="113"/>
      <c r="D748" s="126"/>
    </row>
    <row r="749" spans="1:4" s="112" customFormat="1">
      <c r="A749" s="113"/>
      <c r="D749" s="126"/>
    </row>
    <row r="750" spans="1:4" s="112" customFormat="1">
      <c r="A750" s="113"/>
      <c r="D750" s="126"/>
    </row>
    <row r="751" spans="1:4" s="112" customFormat="1">
      <c r="A751" s="113"/>
      <c r="D751" s="126"/>
    </row>
    <row r="752" spans="1:4" s="112" customFormat="1">
      <c r="A752" s="113"/>
      <c r="D752" s="126"/>
    </row>
    <row r="753" spans="1:4" s="112" customFormat="1">
      <c r="A753" s="113"/>
      <c r="D753" s="126"/>
    </row>
    <row r="754" spans="1:4" s="112" customFormat="1">
      <c r="A754" s="113"/>
      <c r="D754" s="126"/>
    </row>
    <row r="755" spans="1:4" s="112" customFormat="1">
      <c r="A755" s="113"/>
      <c r="D755" s="126"/>
    </row>
    <row r="756" spans="1:4" s="112" customFormat="1">
      <c r="A756" s="113"/>
      <c r="D756" s="126"/>
    </row>
    <row r="757" spans="1:4" s="112" customFormat="1">
      <c r="A757" s="113"/>
      <c r="D757" s="126"/>
    </row>
    <row r="758" spans="1:4" s="112" customFormat="1">
      <c r="A758" s="113"/>
      <c r="D758" s="126"/>
    </row>
    <row r="759" spans="1:4" s="112" customFormat="1">
      <c r="A759" s="113"/>
      <c r="D759" s="126"/>
    </row>
    <row r="760" spans="1:4" s="112" customFormat="1">
      <c r="A760" s="113"/>
      <c r="D760" s="126"/>
    </row>
    <row r="761" spans="1:4" s="112" customFormat="1">
      <c r="A761" s="113"/>
      <c r="D761" s="126"/>
    </row>
    <row r="762" spans="1:4" s="112" customFormat="1">
      <c r="A762" s="113"/>
      <c r="D762" s="126"/>
    </row>
    <row r="763" spans="1:4" s="112" customFormat="1">
      <c r="A763" s="113"/>
      <c r="D763" s="126"/>
    </row>
    <row r="764" spans="1:4" s="112" customFormat="1">
      <c r="A764" s="113"/>
      <c r="D764" s="126"/>
    </row>
    <row r="765" spans="1:4" s="112" customFormat="1">
      <c r="A765" s="113"/>
      <c r="D765" s="126"/>
    </row>
    <row r="766" spans="1:4" s="112" customFormat="1">
      <c r="A766" s="113"/>
      <c r="D766" s="126"/>
    </row>
    <row r="767" spans="1:4" s="112" customFormat="1">
      <c r="A767" s="113"/>
      <c r="D767" s="126"/>
    </row>
    <row r="768" spans="1:4" s="112" customFormat="1">
      <c r="A768" s="113"/>
      <c r="D768" s="126"/>
    </row>
    <row r="769" spans="1:4" s="112" customFormat="1">
      <c r="A769" s="113"/>
      <c r="D769" s="126"/>
    </row>
    <row r="770" spans="1:4" s="112" customFormat="1">
      <c r="A770" s="113"/>
      <c r="D770" s="126"/>
    </row>
    <row r="771" spans="1:4" s="112" customFormat="1">
      <c r="A771" s="113"/>
      <c r="D771" s="126"/>
    </row>
    <row r="772" spans="1:4" s="112" customFormat="1">
      <c r="A772" s="113"/>
      <c r="D772" s="126"/>
    </row>
    <row r="773" spans="1:4" s="112" customFormat="1">
      <c r="A773" s="113"/>
      <c r="D773" s="126"/>
    </row>
    <row r="774" spans="1:4" s="112" customFormat="1">
      <c r="A774" s="113"/>
      <c r="D774" s="126"/>
    </row>
    <row r="775" spans="1:4" s="112" customFormat="1">
      <c r="A775" s="113"/>
      <c r="D775" s="126"/>
    </row>
    <row r="776" spans="1:4" s="112" customFormat="1">
      <c r="A776" s="113"/>
      <c r="D776" s="126"/>
    </row>
    <row r="777" spans="1:4" s="112" customFormat="1">
      <c r="A777" s="113"/>
      <c r="D777" s="126"/>
    </row>
    <row r="778" spans="1:4" s="112" customFormat="1">
      <c r="A778" s="113"/>
      <c r="D778" s="126"/>
    </row>
    <row r="779" spans="1:4" s="112" customFormat="1">
      <c r="A779" s="113"/>
      <c r="D779" s="126"/>
    </row>
    <row r="780" spans="1:4" s="112" customFormat="1">
      <c r="A780" s="113"/>
      <c r="D780" s="126"/>
    </row>
    <row r="781" spans="1:4" s="112" customFormat="1">
      <c r="A781" s="113"/>
      <c r="D781" s="126"/>
    </row>
    <row r="782" spans="1:4" s="112" customFormat="1">
      <c r="A782" s="113"/>
      <c r="D782" s="126"/>
    </row>
    <row r="783" spans="1:4" s="112" customFormat="1">
      <c r="A783" s="113"/>
      <c r="D783" s="126"/>
    </row>
    <row r="784" spans="1:4" s="112" customFormat="1">
      <c r="A784" s="113"/>
      <c r="D784" s="126"/>
    </row>
    <row r="785" spans="1:4" s="112" customFormat="1">
      <c r="A785" s="113"/>
      <c r="D785" s="126"/>
    </row>
    <row r="786" spans="1:4" s="112" customFormat="1">
      <c r="A786" s="113"/>
      <c r="D786" s="126"/>
    </row>
    <row r="787" spans="1:4" s="112" customFormat="1">
      <c r="A787" s="113"/>
      <c r="D787" s="126"/>
    </row>
    <row r="788" spans="1:4" s="112" customFormat="1">
      <c r="A788" s="113"/>
      <c r="D788" s="126"/>
    </row>
    <row r="789" spans="1:4" s="112" customFormat="1">
      <c r="A789" s="113"/>
      <c r="D789" s="126"/>
    </row>
    <row r="790" spans="1:4" s="112" customFormat="1">
      <c r="A790" s="113"/>
      <c r="D790" s="126"/>
    </row>
    <row r="791" spans="1:4" s="112" customFormat="1">
      <c r="A791" s="113"/>
      <c r="D791" s="126"/>
    </row>
    <row r="792" spans="1:4" s="112" customFormat="1">
      <c r="A792" s="113"/>
      <c r="D792" s="126"/>
    </row>
    <row r="793" spans="1:4">
      <c r="D793" s="128"/>
    </row>
    <row r="794" spans="1:4">
      <c r="D794" s="128"/>
    </row>
    <row r="795" spans="1:4">
      <c r="D795" s="128"/>
    </row>
    <row r="796" spans="1:4">
      <c r="D796" s="128"/>
    </row>
    <row r="797" spans="1:4">
      <c r="D797" s="128"/>
    </row>
    <row r="798" spans="1:4">
      <c r="D798" s="128"/>
    </row>
    <row r="799" spans="1:4">
      <c r="D799" s="128"/>
    </row>
    <row r="800" spans="1:4">
      <c r="D800" s="128"/>
    </row>
    <row r="801" spans="1:4">
      <c r="D801" s="128"/>
    </row>
    <row r="802" spans="1:4">
      <c r="D802" s="128"/>
    </row>
    <row r="803" spans="1:4">
      <c r="D803" s="128"/>
    </row>
    <row r="804" spans="1:4">
      <c r="D804" s="128"/>
    </row>
    <row r="805" spans="1:4">
      <c r="D805" s="128"/>
    </row>
    <row r="806" spans="1:4">
      <c r="D806" s="128"/>
    </row>
    <row r="807" spans="1:4">
      <c r="D807" s="128"/>
    </row>
    <row r="808" spans="1:4">
      <c r="A808" s="115"/>
      <c r="D808" s="128"/>
    </row>
    <row r="809" spans="1:4">
      <c r="A809" s="115"/>
      <c r="D809" s="128"/>
    </row>
    <row r="810" spans="1:4">
      <c r="A810" s="115"/>
      <c r="D810" s="128"/>
    </row>
    <row r="811" spans="1:4">
      <c r="A811" s="115"/>
      <c r="D811" s="128"/>
    </row>
    <row r="812" spans="1:4">
      <c r="A812" s="115"/>
      <c r="D812" s="128"/>
    </row>
    <row r="813" spans="1:4">
      <c r="A813" s="115"/>
      <c r="D813" s="128"/>
    </row>
    <row r="814" spans="1:4">
      <c r="A814" s="115"/>
      <c r="D814" s="128"/>
    </row>
    <row r="815" spans="1:4">
      <c r="A815" s="115"/>
      <c r="D815" s="128"/>
    </row>
    <row r="816" spans="1:4">
      <c r="A816" s="115"/>
      <c r="D816" s="128"/>
    </row>
    <row r="817" spans="1:4">
      <c r="A817" s="115"/>
      <c r="D817" s="128"/>
    </row>
    <row r="818" spans="1:4">
      <c r="A818" s="115"/>
      <c r="D818" s="128"/>
    </row>
    <row r="819" spans="1:4">
      <c r="A819" s="115"/>
      <c r="D819" s="128"/>
    </row>
    <row r="820" spans="1:4">
      <c r="A820" s="115"/>
      <c r="D820" s="128"/>
    </row>
    <row r="821" spans="1:4">
      <c r="A821" s="115"/>
      <c r="D821" s="128"/>
    </row>
    <row r="822" spans="1:4">
      <c r="A822" s="115"/>
      <c r="D822" s="128"/>
    </row>
    <row r="823" spans="1:4">
      <c r="A823" s="115"/>
      <c r="D823" s="128"/>
    </row>
    <row r="824" spans="1:4">
      <c r="A824" s="115"/>
      <c r="D824" s="128"/>
    </row>
    <row r="825" spans="1:4">
      <c r="A825" s="115"/>
      <c r="D825" s="128"/>
    </row>
    <row r="826" spans="1:4">
      <c r="A826" s="115"/>
      <c r="D826" s="128"/>
    </row>
    <row r="827" spans="1:4">
      <c r="A827" s="115"/>
      <c r="D827" s="128"/>
    </row>
    <row r="828" spans="1:4">
      <c r="A828" s="115"/>
      <c r="D828" s="128"/>
    </row>
    <row r="829" spans="1:4">
      <c r="A829" s="115"/>
      <c r="D829" s="128"/>
    </row>
    <row r="830" spans="1:4">
      <c r="A830" s="115"/>
      <c r="D830" s="128"/>
    </row>
    <row r="831" spans="1:4">
      <c r="A831" s="115"/>
      <c r="D831" s="128"/>
    </row>
    <row r="832" spans="1:4">
      <c r="A832" s="115"/>
      <c r="D832" s="128"/>
    </row>
    <row r="833" spans="1:4">
      <c r="A833" s="115"/>
      <c r="D833" s="128"/>
    </row>
    <row r="834" spans="1:4">
      <c r="A834" s="115"/>
      <c r="D834" s="128"/>
    </row>
    <row r="835" spans="1:4">
      <c r="A835" s="115"/>
      <c r="D835" s="128"/>
    </row>
    <row r="836" spans="1:4">
      <c r="A836" s="115"/>
      <c r="D836" s="128"/>
    </row>
    <row r="837" spans="1:4">
      <c r="A837" s="115"/>
      <c r="D837" s="128"/>
    </row>
    <row r="838" spans="1:4">
      <c r="A838" s="115"/>
      <c r="D838" s="128"/>
    </row>
    <row r="839" spans="1:4">
      <c r="A839" s="115"/>
      <c r="D839" s="128"/>
    </row>
    <row r="840" spans="1:4">
      <c r="A840" s="115"/>
      <c r="D840" s="128"/>
    </row>
    <row r="841" spans="1:4">
      <c r="A841" s="115"/>
      <c r="D841" s="128"/>
    </row>
    <row r="842" spans="1:4">
      <c r="A842" s="115"/>
      <c r="D842" s="128"/>
    </row>
    <row r="843" spans="1:4">
      <c r="A843" s="115"/>
      <c r="D843" s="128"/>
    </row>
    <row r="844" spans="1:4">
      <c r="A844" s="115"/>
      <c r="D844" s="128"/>
    </row>
    <row r="845" spans="1:4">
      <c r="A845" s="115"/>
      <c r="D845" s="128"/>
    </row>
    <row r="846" spans="1:4">
      <c r="A846" s="115"/>
      <c r="D846" s="128"/>
    </row>
    <row r="847" spans="1:4">
      <c r="A847" s="115"/>
      <c r="D847" s="128"/>
    </row>
    <row r="848" spans="1:4">
      <c r="A848" s="115"/>
      <c r="D848" s="128"/>
    </row>
    <row r="849" spans="1:4">
      <c r="A849" s="115"/>
      <c r="D849" s="128"/>
    </row>
    <row r="850" spans="1:4">
      <c r="A850" s="115"/>
      <c r="D850" s="128"/>
    </row>
    <row r="851" spans="1:4">
      <c r="A851" s="115"/>
      <c r="D851" s="128"/>
    </row>
    <row r="852" spans="1:4">
      <c r="A852" s="115"/>
      <c r="D852" s="128"/>
    </row>
    <row r="853" spans="1:4">
      <c r="A853" s="115"/>
      <c r="D853" s="128"/>
    </row>
    <row r="854" spans="1:4">
      <c r="A854" s="115"/>
      <c r="D854" s="128"/>
    </row>
    <row r="855" spans="1:4">
      <c r="A855" s="115"/>
      <c r="D855" s="128"/>
    </row>
    <row r="856" spans="1:4">
      <c r="A856" s="115"/>
      <c r="D856" s="128"/>
    </row>
    <row r="857" spans="1:4">
      <c r="A857" s="115"/>
      <c r="D857" s="128"/>
    </row>
    <row r="858" spans="1:4">
      <c r="A858" s="115"/>
      <c r="D858" s="128"/>
    </row>
    <row r="859" spans="1:4">
      <c r="A859" s="115"/>
      <c r="D859" s="128"/>
    </row>
    <row r="860" spans="1:4">
      <c r="A860" s="115"/>
      <c r="D860" s="128"/>
    </row>
    <row r="861" spans="1:4">
      <c r="A861" s="115"/>
      <c r="D861" s="128"/>
    </row>
    <row r="862" spans="1:4">
      <c r="A862" s="115"/>
      <c r="D862" s="128"/>
    </row>
    <row r="863" spans="1:4">
      <c r="A863" s="115"/>
      <c r="D863" s="128"/>
    </row>
    <row r="864" spans="1:4">
      <c r="A864" s="115"/>
      <c r="D864" s="128"/>
    </row>
    <row r="865" spans="1:4">
      <c r="A865" s="115"/>
      <c r="D865" s="128"/>
    </row>
    <row r="866" spans="1:4">
      <c r="A866" s="115"/>
      <c r="D866" s="128"/>
    </row>
    <row r="867" spans="1:4">
      <c r="A867" s="115"/>
      <c r="D867" s="128"/>
    </row>
    <row r="868" spans="1:4">
      <c r="A868" s="115"/>
      <c r="D868" s="128"/>
    </row>
    <row r="869" spans="1:4">
      <c r="A869" s="115"/>
      <c r="D869" s="128"/>
    </row>
    <row r="870" spans="1:4">
      <c r="A870" s="115"/>
      <c r="D870" s="128"/>
    </row>
    <row r="871" spans="1:4">
      <c r="A871" s="115"/>
      <c r="D871" s="128"/>
    </row>
    <row r="872" spans="1:4">
      <c r="A872" s="115"/>
      <c r="D872" s="128"/>
    </row>
    <row r="873" spans="1:4">
      <c r="A873" s="115"/>
      <c r="D873" s="128"/>
    </row>
    <row r="874" spans="1:4">
      <c r="A874" s="115"/>
      <c r="D874" s="128"/>
    </row>
    <row r="875" spans="1:4">
      <c r="A875" s="115"/>
      <c r="D875" s="128"/>
    </row>
    <row r="876" spans="1:4">
      <c r="A876" s="115"/>
      <c r="D876" s="128"/>
    </row>
    <row r="877" spans="1:4">
      <c r="A877" s="115"/>
      <c r="D877" s="128"/>
    </row>
    <row r="878" spans="1:4">
      <c r="A878" s="115"/>
      <c r="D878" s="128"/>
    </row>
    <row r="879" spans="1:4">
      <c r="A879" s="115"/>
      <c r="D879" s="128"/>
    </row>
    <row r="880" spans="1:4">
      <c r="A880" s="115"/>
      <c r="D880" s="128"/>
    </row>
    <row r="881" spans="1:4">
      <c r="A881" s="115"/>
      <c r="D881" s="128"/>
    </row>
    <row r="882" spans="1:4">
      <c r="A882" s="115"/>
      <c r="D882" s="128"/>
    </row>
    <row r="883" spans="1:4">
      <c r="A883" s="115"/>
      <c r="D883" s="128"/>
    </row>
    <row r="884" spans="1:4">
      <c r="A884" s="115"/>
      <c r="D884" s="128"/>
    </row>
    <row r="885" spans="1:4">
      <c r="A885" s="115"/>
      <c r="D885" s="128"/>
    </row>
    <row r="886" spans="1:4">
      <c r="A886" s="115"/>
      <c r="D886" s="128"/>
    </row>
    <row r="887" spans="1:4">
      <c r="A887" s="115"/>
      <c r="D887" s="128"/>
    </row>
    <row r="888" spans="1:4">
      <c r="A888" s="115"/>
      <c r="D888" s="128"/>
    </row>
    <row r="889" spans="1:4">
      <c r="A889" s="115"/>
      <c r="D889" s="128"/>
    </row>
    <row r="890" spans="1:4">
      <c r="A890" s="115"/>
      <c r="D890" s="128"/>
    </row>
    <row r="891" spans="1:4">
      <c r="A891" s="115"/>
      <c r="D891" s="128"/>
    </row>
    <row r="892" spans="1:4">
      <c r="A892" s="115"/>
      <c r="D892" s="128"/>
    </row>
    <row r="893" spans="1:4">
      <c r="A893" s="115"/>
      <c r="D893" s="128"/>
    </row>
    <row r="894" spans="1:4">
      <c r="A894" s="115"/>
      <c r="D894" s="128"/>
    </row>
    <row r="895" spans="1:4">
      <c r="A895" s="115"/>
      <c r="D895" s="128"/>
    </row>
    <row r="896" spans="1:4">
      <c r="A896" s="115"/>
      <c r="D896" s="128"/>
    </row>
    <row r="897" spans="1:4">
      <c r="A897" s="115"/>
      <c r="D897" s="128"/>
    </row>
    <row r="898" spans="1:4">
      <c r="A898" s="115"/>
      <c r="D898" s="128"/>
    </row>
    <row r="899" spans="1:4">
      <c r="A899" s="115"/>
      <c r="D899" s="128"/>
    </row>
    <row r="900" spans="1:4">
      <c r="A900" s="115"/>
      <c r="D900" s="128"/>
    </row>
    <row r="901" spans="1:4">
      <c r="A901" s="115"/>
      <c r="D901" s="128"/>
    </row>
    <row r="902" spans="1:4">
      <c r="A902" s="115"/>
      <c r="D902" s="128"/>
    </row>
    <row r="903" spans="1:4">
      <c r="A903" s="115"/>
      <c r="D903" s="128"/>
    </row>
    <row r="904" spans="1:4">
      <c r="A904" s="115"/>
      <c r="D904" s="128"/>
    </row>
    <row r="905" spans="1:4">
      <c r="A905" s="115"/>
      <c r="D905" s="128"/>
    </row>
    <row r="906" spans="1:4">
      <c r="A906" s="115"/>
      <c r="D906" s="128"/>
    </row>
    <row r="907" spans="1:4">
      <c r="A907" s="115"/>
      <c r="D907" s="128"/>
    </row>
    <row r="908" spans="1:4">
      <c r="A908" s="115"/>
      <c r="D908" s="128"/>
    </row>
    <row r="909" spans="1:4">
      <c r="A909" s="115"/>
      <c r="D909" s="128"/>
    </row>
    <row r="910" spans="1:4">
      <c r="A910" s="115"/>
      <c r="D910" s="128"/>
    </row>
    <row r="911" spans="1:4">
      <c r="A911" s="115"/>
      <c r="D911" s="128"/>
    </row>
    <row r="912" spans="1:4">
      <c r="A912" s="115"/>
      <c r="D912" s="128"/>
    </row>
    <row r="913" spans="1:4">
      <c r="A913" s="115"/>
      <c r="D913" s="128"/>
    </row>
    <row r="914" spans="1:4">
      <c r="A914" s="115"/>
      <c r="D914" s="128"/>
    </row>
    <row r="915" spans="1:4">
      <c r="A915" s="115"/>
      <c r="D915" s="128"/>
    </row>
    <row r="916" spans="1:4">
      <c r="A916" s="115"/>
      <c r="D916" s="128"/>
    </row>
    <row r="917" spans="1:4">
      <c r="A917" s="115"/>
      <c r="D917" s="128"/>
    </row>
    <row r="918" spans="1:4">
      <c r="A918" s="115"/>
      <c r="D918" s="128"/>
    </row>
    <row r="919" spans="1:4">
      <c r="A919" s="115"/>
      <c r="D919" s="128"/>
    </row>
    <row r="920" spans="1:4">
      <c r="A920" s="115"/>
      <c r="D920" s="128"/>
    </row>
    <row r="921" spans="1:4">
      <c r="A921" s="115"/>
      <c r="D921" s="128"/>
    </row>
    <row r="922" spans="1:4">
      <c r="A922" s="115"/>
      <c r="D922" s="128"/>
    </row>
    <row r="923" spans="1:4">
      <c r="A923" s="115"/>
      <c r="D923" s="128"/>
    </row>
    <row r="924" spans="1:4">
      <c r="A924" s="115"/>
      <c r="D924" s="128"/>
    </row>
    <row r="925" spans="1:4">
      <c r="A925" s="115"/>
      <c r="D925" s="128"/>
    </row>
    <row r="926" spans="1:4">
      <c r="A926" s="115"/>
      <c r="D926" s="128"/>
    </row>
    <row r="927" spans="1:4">
      <c r="A927" s="115"/>
      <c r="D927" s="128"/>
    </row>
    <row r="928" spans="1:4">
      <c r="A928" s="115"/>
      <c r="D928" s="128"/>
    </row>
    <row r="929" spans="1:4">
      <c r="A929" s="115"/>
      <c r="D929" s="128"/>
    </row>
    <row r="930" spans="1:4">
      <c r="A930" s="115"/>
      <c r="D930" s="128"/>
    </row>
    <row r="931" spans="1:4">
      <c r="A931" s="115"/>
      <c r="D931" s="128"/>
    </row>
    <row r="932" spans="1:4">
      <c r="A932" s="115"/>
      <c r="D932" s="128"/>
    </row>
    <row r="933" spans="1:4">
      <c r="A933" s="115"/>
      <c r="D933" s="128"/>
    </row>
  </sheetData>
  <dataConsolidate link="1">
    <dataRefs count="1">
      <dataRef ref="B13" sheet="Monthly_Report_28.02.2021" r:id="rId1"/>
    </dataRefs>
  </dataConsolidate>
  <mergeCells count="35">
    <mergeCell ref="A1:G1"/>
    <mergeCell ref="A3:G3"/>
    <mergeCell ref="B256:C256"/>
    <mergeCell ref="B257:C257"/>
    <mergeCell ref="A268:G272"/>
    <mergeCell ref="B8:C8"/>
    <mergeCell ref="B9:C9"/>
    <mergeCell ref="F6:G6"/>
    <mergeCell ref="A6:A7"/>
    <mergeCell ref="B6:B7"/>
    <mergeCell ref="C6:C7"/>
    <mergeCell ref="D6:E6"/>
    <mergeCell ref="B209:C209"/>
    <mergeCell ref="B210:C210"/>
    <mergeCell ref="B266:C266"/>
    <mergeCell ref="B10:C10"/>
    <mergeCell ref="B48:C48"/>
    <mergeCell ref="B115:C115"/>
    <mergeCell ref="B129:C129"/>
    <mergeCell ref="B161:C161"/>
    <mergeCell ref="B169:C169"/>
    <mergeCell ref="B176:C176"/>
    <mergeCell ref="B199:C199"/>
    <mergeCell ref="B202:C202"/>
    <mergeCell ref="B205:C205"/>
    <mergeCell ref="B211:C211"/>
    <mergeCell ref="B254:C254"/>
    <mergeCell ref="B258:C258"/>
    <mergeCell ref="B260:C260"/>
    <mergeCell ref="B262:C262"/>
    <mergeCell ref="B234:C234"/>
    <mergeCell ref="B238:C238"/>
    <mergeCell ref="B244:C244"/>
    <mergeCell ref="B248:C248"/>
    <mergeCell ref="B252:C252"/>
  </mergeCells>
  <pageMargins left="0.25" right="0.25" top="0.75" bottom="0.75" header="0.3" footer="0.3"/>
  <pageSetup scale="70" orientation="portrait" horizontalDpi="90" verticalDpi="9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7"/>
  <sheetViews>
    <sheetView workbookViewId="0">
      <selection sqref="A1:D1"/>
    </sheetView>
  </sheetViews>
  <sheetFormatPr defaultColWidth="8.42578125" defaultRowHeight="13.5" outlineLevelRow="2"/>
  <cols>
    <col min="1" max="1" width="4.5703125" style="107" customWidth="1"/>
    <col min="2" max="2" width="70.7109375" style="82" customWidth="1"/>
    <col min="3" max="4" width="18.7109375" style="82" customWidth="1"/>
    <col min="5" max="5" width="8.42578125" style="82"/>
    <col min="6" max="6" width="14.85546875" style="82" bestFit="1" customWidth="1"/>
    <col min="7" max="7" width="12.42578125" style="82" bestFit="1" customWidth="1"/>
    <col min="8" max="16384" width="8.42578125" style="82"/>
  </cols>
  <sheetData>
    <row r="1" spans="1:7" s="77" customFormat="1" ht="17.25">
      <c r="A1" s="175" t="s">
        <v>0</v>
      </c>
      <c r="B1" s="175"/>
      <c r="C1" s="175"/>
      <c r="D1" s="175"/>
    </row>
    <row r="2" spans="1:7" s="77" customFormat="1" ht="17.25">
      <c r="A2" s="78"/>
      <c r="B2" s="79"/>
      <c r="C2" s="79"/>
      <c r="D2" s="79"/>
    </row>
    <row r="3" spans="1:7" s="77" customFormat="1" ht="55.5" customHeight="1">
      <c r="A3" s="176" t="s">
        <v>424</v>
      </c>
      <c r="B3" s="176"/>
      <c r="C3" s="176"/>
      <c r="D3" s="176"/>
    </row>
    <row r="4" spans="1:7">
      <c r="A4" s="80"/>
      <c r="B4" s="81"/>
      <c r="C4" s="81"/>
      <c r="D4" s="81"/>
    </row>
    <row r="5" spans="1:7" s="85" customFormat="1" ht="23.65" customHeight="1">
      <c r="A5" s="83" t="s">
        <v>1</v>
      </c>
      <c r="B5" s="83" t="s">
        <v>309</v>
      </c>
      <c r="C5" s="84" t="s">
        <v>310</v>
      </c>
      <c r="D5" s="84" t="s">
        <v>271</v>
      </c>
    </row>
    <row r="6" spans="1:7" s="90" customFormat="1" ht="14.1" customHeight="1">
      <c r="A6" s="86"/>
      <c r="B6" s="87" t="s">
        <v>311</v>
      </c>
      <c r="C6" s="109">
        <v>69625736.914000005</v>
      </c>
      <c r="D6" s="89">
        <v>27238024.205329001</v>
      </c>
      <c r="E6" s="132"/>
      <c r="F6" s="132"/>
    </row>
    <row r="7" spans="1:7" s="90" customFormat="1" ht="14.1" customHeight="1" outlineLevel="1">
      <c r="A7" s="91"/>
      <c r="B7" s="92" t="s">
        <v>312</v>
      </c>
      <c r="C7" s="144"/>
      <c r="D7" s="143"/>
      <c r="E7" s="132"/>
      <c r="F7" s="132"/>
      <c r="G7" s="132"/>
    </row>
    <row r="8" spans="1:7" s="96" customFormat="1" ht="14.25" outlineLevel="1" collapsed="1">
      <c r="A8" s="93" t="s">
        <v>11</v>
      </c>
      <c r="B8" s="94" t="s">
        <v>12</v>
      </c>
      <c r="C8" s="88">
        <v>18813380.68</v>
      </c>
      <c r="D8" s="95">
        <v>7378859.6573839998</v>
      </c>
      <c r="E8" s="132"/>
      <c r="F8" s="132"/>
    </row>
    <row r="9" spans="1:7" s="90" customFormat="1" hidden="1" outlineLevel="2">
      <c r="A9" s="97">
        <v>1</v>
      </c>
      <c r="B9" s="98" t="s">
        <v>33</v>
      </c>
      <c r="C9" s="99">
        <v>1199999.9999999995</v>
      </c>
      <c r="D9" s="100">
        <v>462708</v>
      </c>
      <c r="E9" s="132"/>
      <c r="F9" s="132"/>
    </row>
    <row r="10" spans="1:7" s="90" customFormat="1" hidden="1" outlineLevel="2">
      <c r="A10" s="97">
        <v>2</v>
      </c>
      <c r="B10" s="98" t="s">
        <v>40</v>
      </c>
      <c r="C10" s="145">
        <v>3770731.78</v>
      </c>
      <c r="D10" s="146">
        <v>1488615.5188249999</v>
      </c>
      <c r="E10" s="132"/>
      <c r="F10" s="132"/>
    </row>
    <row r="11" spans="1:7" s="90" customFormat="1" ht="27.75" hidden="1" customHeight="1" outlineLevel="2">
      <c r="A11" s="97">
        <v>3</v>
      </c>
      <c r="B11" s="98" t="s">
        <v>32</v>
      </c>
      <c r="C11" s="147">
        <v>-237143.43</v>
      </c>
      <c r="D11" s="146">
        <v>-96720.885465999992</v>
      </c>
      <c r="E11" s="132"/>
      <c r="F11" s="132"/>
    </row>
    <row r="12" spans="1:7" s="90" customFormat="1" ht="22.5" hidden="1" customHeight="1" outlineLevel="2">
      <c r="A12" s="97">
        <v>4</v>
      </c>
      <c r="B12" s="98" t="s">
        <v>36</v>
      </c>
      <c r="C12" s="145">
        <v>2557670</v>
      </c>
      <c r="D12" s="146">
        <v>994294.08195000002</v>
      </c>
      <c r="E12" s="132"/>
      <c r="F12" s="132"/>
    </row>
    <row r="13" spans="1:7" s="90" customFormat="1" ht="33" hidden="1" customHeight="1" outlineLevel="2">
      <c r="A13" s="97">
        <v>5</v>
      </c>
      <c r="B13" s="98" t="s">
        <v>46</v>
      </c>
      <c r="C13" s="145">
        <v>6715089.3260000004</v>
      </c>
      <c r="D13" s="146">
        <v>2643225.6306469999</v>
      </c>
      <c r="E13" s="132"/>
      <c r="F13" s="132"/>
    </row>
    <row r="14" spans="1:7" s="90" customFormat="1" ht="15" hidden="1" customHeight="1" outlineLevel="2">
      <c r="A14" s="97">
        <v>6</v>
      </c>
      <c r="B14" s="98" t="s">
        <v>341</v>
      </c>
      <c r="C14" s="145">
        <v>1085995.0859999999</v>
      </c>
      <c r="D14" s="146">
        <v>419900</v>
      </c>
      <c r="E14" s="132"/>
      <c r="F14" s="132"/>
    </row>
    <row r="15" spans="1:7" s="90" customFormat="1" ht="21" hidden="1" customHeight="1" outlineLevel="2">
      <c r="A15" s="97">
        <v>7</v>
      </c>
      <c r="B15" s="98" t="s">
        <v>343</v>
      </c>
      <c r="C15" s="145">
        <v>3721037.9180000001</v>
      </c>
      <c r="D15" s="146">
        <v>1466837.311428</v>
      </c>
      <c r="E15" s="132"/>
      <c r="F15" s="132"/>
    </row>
    <row r="16" spans="1:7" s="102" customFormat="1" ht="14.25" outlineLevel="1" collapsed="1">
      <c r="A16" s="93" t="s">
        <v>48</v>
      </c>
      <c r="B16" s="94" t="s">
        <v>49</v>
      </c>
      <c r="C16" s="88">
        <v>1392827.34</v>
      </c>
      <c r="D16" s="95">
        <v>553748.86294999998</v>
      </c>
      <c r="E16" s="132"/>
      <c r="F16" s="132"/>
    </row>
    <row r="17" spans="1:6" s="90" customFormat="1" hidden="1" outlineLevel="2">
      <c r="A17" s="97">
        <v>1</v>
      </c>
      <c r="B17" s="98" t="s">
        <v>110</v>
      </c>
      <c r="C17" s="145">
        <v>1392827.34</v>
      </c>
      <c r="D17" s="146">
        <v>553748.86294999998</v>
      </c>
      <c r="E17" s="132"/>
      <c r="F17" s="132"/>
    </row>
    <row r="18" spans="1:6" s="102" customFormat="1" ht="14.25" outlineLevel="1" collapsed="1">
      <c r="A18" s="93" t="s">
        <v>113</v>
      </c>
      <c r="B18" s="94" t="s">
        <v>313</v>
      </c>
      <c r="C18" s="88">
        <v>144231.073</v>
      </c>
      <c r="D18" s="95">
        <v>56502.020538000012</v>
      </c>
      <c r="E18" s="132"/>
      <c r="F18" s="132"/>
    </row>
    <row r="19" spans="1:6" s="90" customFormat="1" hidden="1" outlineLevel="2">
      <c r="A19" s="97">
        <v>1</v>
      </c>
      <c r="B19" s="98" t="s">
        <v>120</v>
      </c>
      <c r="C19" s="145">
        <v>10495.526</v>
      </c>
      <c r="D19" s="146">
        <v>4067.0163199999997</v>
      </c>
      <c r="E19" s="132"/>
      <c r="F19" s="132"/>
    </row>
    <row r="20" spans="1:6" s="90" customFormat="1" hidden="1" outlineLevel="2">
      <c r="A20" s="97">
        <v>2</v>
      </c>
      <c r="B20" s="98" t="s">
        <v>127</v>
      </c>
      <c r="C20" s="145">
        <v>106182.504</v>
      </c>
      <c r="D20" s="146">
        <v>41262.520950000006</v>
      </c>
      <c r="E20" s="132"/>
      <c r="F20" s="132"/>
    </row>
    <row r="21" spans="1:6" s="90" customFormat="1" ht="27" hidden="1" outlineLevel="2">
      <c r="A21" s="97">
        <v>3</v>
      </c>
      <c r="B21" s="98" t="s">
        <v>125</v>
      </c>
      <c r="C21" s="145">
        <v>27553.043000000001</v>
      </c>
      <c r="D21" s="146">
        <v>11172.483268</v>
      </c>
      <c r="E21" s="132"/>
      <c r="F21" s="132"/>
    </row>
    <row r="22" spans="1:6" s="102" customFormat="1" ht="14.25" outlineLevel="1" collapsed="1">
      <c r="A22" s="93" t="s">
        <v>128</v>
      </c>
      <c r="B22" s="94" t="s">
        <v>129</v>
      </c>
      <c r="C22" s="88">
        <v>6682300.7310000006</v>
      </c>
      <c r="D22" s="95">
        <v>2621475</v>
      </c>
      <c r="E22" s="132"/>
      <c r="F22" s="132"/>
    </row>
    <row r="23" spans="1:6" s="90" customFormat="1" ht="18.75" hidden="1" customHeight="1" outlineLevel="2">
      <c r="A23" s="97">
        <v>1</v>
      </c>
      <c r="B23" s="101" t="s">
        <v>426</v>
      </c>
      <c r="C23" s="145">
        <v>4000000</v>
      </c>
      <c r="D23" s="146">
        <v>1542600</v>
      </c>
      <c r="E23" s="132"/>
      <c r="F23" s="132"/>
    </row>
    <row r="24" spans="1:6" s="90" customFormat="1" ht="27" hidden="1" outlineLevel="2">
      <c r="A24" s="97">
        <v>2</v>
      </c>
      <c r="B24" s="101" t="s">
        <v>427</v>
      </c>
      <c r="C24" s="145">
        <v>2682300.7310000001</v>
      </c>
      <c r="D24" s="146">
        <v>1078875</v>
      </c>
      <c r="E24" s="132"/>
      <c r="F24" s="132"/>
    </row>
    <row r="25" spans="1:6" s="102" customFormat="1" ht="14.25" outlineLevel="1" collapsed="1">
      <c r="A25" s="93" t="s">
        <v>155</v>
      </c>
      <c r="B25" s="94" t="s">
        <v>170</v>
      </c>
      <c r="C25" s="88">
        <v>37592997.089999996</v>
      </c>
      <c r="D25" s="95">
        <v>14668378.664457001</v>
      </c>
      <c r="E25" s="132"/>
      <c r="F25" s="132"/>
    </row>
    <row r="26" spans="1:6" s="90" customFormat="1" ht="18.75" hidden="1" customHeight="1" outlineLevel="2">
      <c r="A26" s="97">
        <v>1</v>
      </c>
      <c r="B26" s="101" t="s">
        <v>179</v>
      </c>
      <c r="C26" s="145">
        <v>78285.143000000011</v>
      </c>
      <c r="D26" s="146">
        <v>32022.162930999999</v>
      </c>
      <c r="E26" s="132"/>
      <c r="F26" s="132"/>
    </row>
    <row r="27" spans="1:6" s="90" customFormat="1" ht="20.25" hidden="1" customHeight="1" outlineLevel="2">
      <c r="A27" s="97">
        <v>2</v>
      </c>
      <c r="B27" s="101" t="s">
        <v>183</v>
      </c>
      <c r="C27" s="145">
        <v>381338.94900000002</v>
      </c>
      <c r="D27" s="146">
        <v>155157.76219899999</v>
      </c>
      <c r="E27" s="132"/>
      <c r="F27" s="132"/>
    </row>
    <row r="28" spans="1:6" s="90" customFormat="1" ht="20.25" hidden="1" customHeight="1" outlineLevel="2">
      <c r="A28" s="97">
        <v>3</v>
      </c>
      <c r="B28" s="101" t="s">
        <v>350</v>
      </c>
      <c r="C28" s="145">
        <v>1353813.65</v>
      </c>
      <c r="D28" s="146">
        <v>538519.99369699997</v>
      </c>
      <c r="E28" s="132"/>
      <c r="F28" s="132"/>
    </row>
    <row r="29" spans="1:6" s="90" customFormat="1" ht="20.25" hidden="1" customHeight="1" outlineLevel="2">
      <c r="A29" s="97">
        <v>4</v>
      </c>
      <c r="B29" s="101" t="s">
        <v>425</v>
      </c>
      <c r="C29" s="145">
        <v>17992108.844000001</v>
      </c>
      <c r="D29" s="146">
        <v>6940995.75</v>
      </c>
      <c r="E29" s="132"/>
      <c r="F29" s="132"/>
    </row>
    <row r="30" spans="1:6" s="90" customFormat="1" ht="30" hidden="1" customHeight="1" outlineLevel="2">
      <c r="A30" s="97">
        <v>5</v>
      </c>
      <c r="B30" s="101" t="s">
        <v>178</v>
      </c>
      <c r="C30" s="145">
        <v>13554582.057999998</v>
      </c>
      <c r="D30" s="146">
        <v>5303400.9560559997</v>
      </c>
      <c r="E30" s="132"/>
      <c r="F30" s="132"/>
    </row>
    <row r="31" spans="1:6" s="90" customFormat="1" ht="18.75" hidden="1" customHeight="1" outlineLevel="2">
      <c r="A31" s="97">
        <v>6</v>
      </c>
      <c r="B31" s="101" t="s">
        <v>315</v>
      </c>
      <c r="C31" s="145">
        <v>4232868.4459999995</v>
      </c>
      <c r="D31" s="146">
        <v>1698282.0395740001</v>
      </c>
      <c r="E31" s="132"/>
      <c r="F31" s="132"/>
    </row>
    <row r="32" spans="1:6" s="90" customFormat="1" ht="28.5" outlineLevel="1" collapsed="1">
      <c r="A32" s="93" t="s">
        <v>164</v>
      </c>
      <c r="B32" s="94" t="s">
        <v>200</v>
      </c>
      <c r="C32" s="88">
        <v>5000000</v>
      </c>
      <c r="D32" s="95">
        <v>1959060</v>
      </c>
      <c r="E32" s="132"/>
      <c r="F32" s="132"/>
    </row>
    <row r="33" spans="1:6" s="90" customFormat="1" ht="18.75" hidden="1" customHeight="1" outlineLevel="2">
      <c r="A33" s="97">
        <v>1</v>
      </c>
      <c r="B33" s="103" t="s">
        <v>202</v>
      </c>
      <c r="C33" s="99">
        <v>5000000</v>
      </c>
      <c r="D33" s="100">
        <v>1959060</v>
      </c>
      <c r="E33" s="132"/>
      <c r="F33" s="132"/>
    </row>
    <row r="34" spans="1:6" ht="14.25">
      <c r="A34" s="86"/>
      <c r="B34" s="87" t="s">
        <v>342</v>
      </c>
      <c r="C34" s="109">
        <v>5783910.9859999996</v>
      </c>
      <c r="D34" s="89">
        <v>2267056.4056529999</v>
      </c>
      <c r="E34" s="132"/>
      <c r="F34" s="132"/>
    </row>
    <row r="35" spans="1:6" outlineLevel="1">
      <c r="A35" s="91"/>
      <c r="B35" s="92" t="s">
        <v>312</v>
      </c>
      <c r="C35" s="144"/>
      <c r="D35" s="143"/>
      <c r="E35" s="132"/>
      <c r="F35" s="132"/>
    </row>
    <row r="36" spans="1:6" s="90" customFormat="1" ht="14.25" outlineLevel="1" collapsed="1">
      <c r="A36" s="93" t="s">
        <v>11</v>
      </c>
      <c r="B36" s="94" t="s">
        <v>207</v>
      </c>
      <c r="C36" s="88">
        <v>1527914.2419999999</v>
      </c>
      <c r="D36" s="95">
        <v>593896.40565300011</v>
      </c>
      <c r="E36" s="132"/>
      <c r="F36" s="132"/>
    </row>
    <row r="37" spans="1:6" s="90" customFormat="1" ht="18.75" hidden="1" customHeight="1" outlineLevel="2">
      <c r="A37" s="97">
        <v>1</v>
      </c>
      <c r="B37" s="103" t="s">
        <v>226</v>
      </c>
      <c r="C37" s="145">
        <v>1424481.3119999999</v>
      </c>
      <c r="D37" s="146">
        <v>553607.75058900006</v>
      </c>
      <c r="E37" s="132"/>
      <c r="F37" s="132"/>
    </row>
    <row r="38" spans="1:6" s="90" customFormat="1" ht="48.75" hidden="1" customHeight="1" outlineLevel="2">
      <c r="A38" s="97">
        <v>2</v>
      </c>
      <c r="B38" s="103" t="s">
        <v>216</v>
      </c>
      <c r="C38" s="145">
        <v>103432.93000000001</v>
      </c>
      <c r="D38" s="146">
        <v>40288.655063999999</v>
      </c>
      <c r="E38" s="132"/>
      <c r="F38" s="132"/>
    </row>
    <row r="39" spans="1:6" s="142" customFormat="1" ht="14.25" outlineLevel="1" collapsed="1">
      <c r="A39" s="93" t="s">
        <v>48</v>
      </c>
      <c r="B39" s="94" t="s">
        <v>235</v>
      </c>
      <c r="C39" s="88">
        <v>4255996.7439999999</v>
      </c>
      <c r="D39" s="95">
        <v>1673160</v>
      </c>
      <c r="E39" s="141"/>
      <c r="F39" s="141"/>
    </row>
    <row r="40" spans="1:6" s="142" customFormat="1" ht="18.75" hidden="1" customHeight="1" outlineLevel="2">
      <c r="A40" s="97">
        <v>1</v>
      </c>
      <c r="B40" s="103" t="s">
        <v>238</v>
      </c>
      <c r="C40" s="145">
        <v>4255996.7439999999</v>
      </c>
      <c r="D40" s="146">
        <v>1673160</v>
      </c>
      <c r="E40" s="141"/>
      <c r="F40" s="141"/>
    </row>
    <row r="41" spans="1:6" s="106" customFormat="1" ht="23.1" customHeight="1">
      <c r="A41" s="177" t="s">
        <v>263</v>
      </c>
      <c r="B41" s="178"/>
      <c r="C41" s="104">
        <v>75409647.900000006</v>
      </c>
      <c r="D41" s="105">
        <v>29505080.610982001</v>
      </c>
      <c r="E41" s="132"/>
      <c r="F41" s="132"/>
    </row>
    <row r="42" spans="1:6">
      <c r="C42" s="108"/>
      <c r="D42" s="111"/>
    </row>
    <row r="43" spans="1:6">
      <c r="C43" s="108"/>
    </row>
    <row r="44" spans="1:6">
      <c r="C44" s="108"/>
    </row>
    <row r="45" spans="1:6">
      <c r="C45" s="108"/>
    </row>
    <row r="46" spans="1:6">
      <c r="C46" s="108"/>
    </row>
    <row r="47" spans="1:6">
      <c r="C47" s="108"/>
    </row>
  </sheetData>
  <mergeCells count="3">
    <mergeCell ref="A1:D1"/>
    <mergeCell ref="A3:D3"/>
    <mergeCell ref="A41:B41"/>
  </mergeCells>
  <pageMargins left="0.25" right="0.25" top="0.25" bottom="0.2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3"/>
  <sheetViews>
    <sheetView zoomScale="79" zoomScaleNormal="115" workbookViewId="0">
      <selection sqref="A1:H1"/>
    </sheetView>
  </sheetViews>
  <sheetFormatPr defaultRowHeight="13.5"/>
  <cols>
    <col min="1" max="1" width="4.85546875" style="3" customWidth="1"/>
    <col min="2" max="2" width="49.85546875" style="3" customWidth="1"/>
    <col min="3" max="3" width="20.140625" style="25" customWidth="1"/>
    <col min="4" max="4" width="18.5703125" style="25" customWidth="1"/>
    <col min="5" max="5" width="17.7109375" style="25" customWidth="1"/>
    <col min="6" max="6" width="17.7109375" style="3" customWidth="1"/>
    <col min="7" max="7" width="21.85546875" style="3" customWidth="1"/>
    <col min="8" max="8" width="18.85546875" style="3" customWidth="1"/>
    <col min="9" max="253" width="9.140625" style="3"/>
    <col min="254" max="254" width="0" style="3" hidden="1" customWidth="1"/>
    <col min="255" max="255" width="3.5703125" style="3" customWidth="1"/>
    <col min="256" max="256" width="49.85546875" style="3" customWidth="1"/>
    <col min="257" max="257" width="16" style="3" customWidth="1"/>
    <col min="258" max="258" width="13.5703125" style="3" customWidth="1"/>
    <col min="259" max="259" width="16.7109375" style="3" customWidth="1"/>
    <col min="260" max="260" width="15.140625" style="3" customWidth="1"/>
    <col min="261" max="509" width="9.140625" style="3"/>
    <col min="510" max="510" width="0" style="3" hidden="1" customWidth="1"/>
    <col min="511" max="511" width="3.5703125" style="3" customWidth="1"/>
    <col min="512" max="512" width="49.85546875" style="3" customWidth="1"/>
    <col min="513" max="513" width="16" style="3" customWidth="1"/>
    <col min="514" max="514" width="13.5703125" style="3" customWidth="1"/>
    <col min="515" max="515" width="16.7109375" style="3" customWidth="1"/>
    <col min="516" max="516" width="15.140625" style="3" customWidth="1"/>
    <col min="517" max="765" width="9.140625" style="3"/>
    <col min="766" max="766" width="0" style="3" hidden="1" customWidth="1"/>
    <col min="767" max="767" width="3.5703125" style="3" customWidth="1"/>
    <col min="768" max="768" width="49.85546875" style="3" customWidth="1"/>
    <col min="769" max="769" width="16" style="3" customWidth="1"/>
    <col min="770" max="770" width="13.5703125" style="3" customWidth="1"/>
    <col min="771" max="771" width="16.7109375" style="3" customWidth="1"/>
    <col min="772" max="772" width="15.140625" style="3" customWidth="1"/>
    <col min="773" max="1021" width="9.140625" style="3"/>
    <col min="1022" max="1022" width="0" style="3" hidden="1" customWidth="1"/>
    <col min="1023" max="1023" width="3.5703125" style="3" customWidth="1"/>
    <col min="1024" max="1024" width="49.85546875" style="3" customWidth="1"/>
    <col min="1025" max="1025" width="16" style="3" customWidth="1"/>
    <col min="1026" max="1026" width="13.5703125" style="3" customWidth="1"/>
    <col min="1027" max="1027" width="16.7109375" style="3" customWidth="1"/>
    <col min="1028" max="1028" width="15.140625" style="3" customWidth="1"/>
    <col min="1029" max="1277" width="9.140625" style="3"/>
    <col min="1278" max="1278" width="0" style="3" hidden="1" customWidth="1"/>
    <col min="1279" max="1279" width="3.5703125" style="3" customWidth="1"/>
    <col min="1280" max="1280" width="49.85546875" style="3" customWidth="1"/>
    <col min="1281" max="1281" width="16" style="3" customWidth="1"/>
    <col min="1282" max="1282" width="13.5703125" style="3" customWidth="1"/>
    <col min="1283" max="1283" width="16.7109375" style="3" customWidth="1"/>
    <col min="1284" max="1284" width="15.140625" style="3" customWidth="1"/>
    <col min="1285" max="1533" width="9.140625" style="3"/>
    <col min="1534" max="1534" width="0" style="3" hidden="1" customWidth="1"/>
    <col min="1535" max="1535" width="3.5703125" style="3" customWidth="1"/>
    <col min="1536" max="1536" width="49.85546875" style="3" customWidth="1"/>
    <col min="1537" max="1537" width="16" style="3" customWidth="1"/>
    <col min="1538" max="1538" width="13.5703125" style="3" customWidth="1"/>
    <col min="1539" max="1539" width="16.7109375" style="3" customWidth="1"/>
    <col min="1540" max="1540" width="15.140625" style="3" customWidth="1"/>
    <col min="1541" max="1789" width="9.140625" style="3"/>
    <col min="1790" max="1790" width="0" style="3" hidden="1" customWidth="1"/>
    <col min="1791" max="1791" width="3.5703125" style="3" customWidth="1"/>
    <col min="1792" max="1792" width="49.85546875" style="3" customWidth="1"/>
    <col min="1793" max="1793" width="16" style="3" customWidth="1"/>
    <col min="1794" max="1794" width="13.5703125" style="3" customWidth="1"/>
    <col min="1795" max="1795" width="16.7109375" style="3" customWidth="1"/>
    <col min="1796" max="1796" width="15.140625" style="3" customWidth="1"/>
    <col min="1797" max="2045" width="9.140625" style="3"/>
    <col min="2046" max="2046" width="0" style="3" hidden="1" customWidth="1"/>
    <col min="2047" max="2047" width="3.5703125" style="3" customWidth="1"/>
    <col min="2048" max="2048" width="49.85546875" style="3" customWidth="1"/>
    <col min="2049" max="2049" width="16" style="3" customWidth="1"/>
    <col min="2050" max="2050" width="13.5703125" style="3" customWidth="1"/>
    <col min="2051" max="2051" width="16.7109375" style="3" customWidth="1"/>
    <col min="2052" max="2052" width="15.140625" style="3" customWidth="1"/>
    <col min="2053" max="2301" width="9.140625" style="3"/>
    <col min="2302" max="2302" width="0" style="3" hidden="1" customWidth="1"/>
    <col min="2303" max="2303" width="3.5703125" style="3" customWidth="1"/>
    <col min="2304" max="2304" width="49.85546875" style="3" customWidth="1"/>
    <col min="2305" max="2305" width="16" style="3" customWidth="1"/>
    <col min="2306" max="2306" width="13.5703125" style="3" customWidth="1"/>
    <col min="2307" max="2307" width="16.7109375" style="3" customWidth="1"/>
    <col min="2308" max="2308" width="15.140625" style="3" customWidth="1"/>
    <col min="2309" max="2557" width="9.140625" style="3"/>
    <col min="2558" max="2558" width="0" style="3" hidden="1" customWidth="1"/>
    <col min="2559" max="2559" width="3.5703125" style="3" customWidth="1"/>
    <col min="2560" max="2560" width="49.85546875" style="3" customWidth="1"/>
    <col min="2561" max="2561" width="16" style="3" customWidth="1"/>
    <col min="2562" max="2562" width="13.5703125" style="3" customWidth="1"/>
    <col min="2563" max="2563" width="16.7109375" style="3" customWidth="1"/>
    <col min="2564" max="2564" width="15.140625" style="3" customWidth="1"/>
    <col min="2565" max="2813" width="9.140625" style="3"/>
    <col min="2814" max="2814" width="0" style="3" hidden="1" customWidth="1"/>
    <col min="2815" max="2815" width="3.5703125" style="3" customWidth="1"/>
    <col min="2816" max="2816" width="49.85546875" style="3" customWidth="1"/>
    <col min="2817" max="2817" width="16" style="3" customWidth="1"/>
    <col min="2818" max="2818" width="13.5703125" style="3" customWidth="1"/>
    <col min="2819" max="2819" width="16.7109375" style="3" customWidth="1"/>
    <col min="2820" max="2820" width="15.140625" style="3" customWidth="1"/>
    <col min="2821" max="3069" width="9.140625" style="3"/>
    <col min="3070" max="3070" width="0" style="3" hidden="1" customWidth="1"/>
    <col min="3071" max="3071" width="3.5703125" style="3" customWidth="1"/>
    <col min="3072" max="3072" width="49.85546875" style="3" customWidth="1"/>
    <col min="3073" max="3073" width="16" style="3" customWidth="1"/>
    <col min="3074" max="3074" width="13.5703125" style="3" customWidth="1"/>
    <col min="3075" max="3075" width="16.7109375" style="3" customWidth="1"/>
    <col min="3076" max="3076" width="15.140625" style="3" customWidth="1"/>
    <col min="3077" max="3325" width="9.140625" style="3"/>
    <col min="3326" max="3326" width="0" style="3" hidden="1" customWidth="1"/>
    <col min="3327" max="3327" width="3.5703125" style="3" customWidth="1"/>
    <col min="3328" max="3328" width="49.85546875" style="3" customWidth="1"/>
    <col min="3329" max="3329" width="16" style="3" customWidth="1"/>
    <col min="3330" max="3330" width="13.5703125" style="3" customWidth="1"/>
    <col min="3331" max="3331" width="16.7109375" style="3" customWidth="1"/>
    <col min="3332" max="3332" width="15.140625" style="3" customWidth="1"/>
    <col min="3333" max="3581" width="9.140625" style="3"/>
    <col min="3582" max="3582" width="0" style="3" hidden="1" customWidth="1"/>
    <col min="3583" max="3583" width="3.5703125" style="3" customWidth="1"/>
    <col min="3584" max="3584" width="49.85546875" style="3" customWidth="1"/>
    <col min="3585" max="3585" width="16" style="3" customWidth="1"/>
    <col min="3586" max="3586" width="13.5703125" style="3" customWidth="1"/>
    <col min="3587" max="3587" width="16.7109375" style="3" customWidth="1"/>
    <col min="3588" max="3588" width="15.140625" style="3" customWidth="1"/>
    <col min="3589" max="3837" width="9.140625" style="3"/>
    <col min="3838" max="3838" width="0" style="3" hidden="1" customWidth="1"/>
    <col min="3839" max="3839" width="3.5703125" style="3" customWidth="1"/>
    <col min="3840" max="3840" width="49.85546875" style="3" customWidth="1"/>
    <col min="3841" max="3841" width="16" style="3" customWidth="1"/>
    <col min="3842" max="3842" width="13.5703125" style="3" customWidth="1"/>
    <col min="3843" max="3843" width="16.7109375" style="3" customWidth="1"/>
    <col min="3844" max="3844" width="15.140625" style="3" customWidth="1"/>
    <col min="3845" max="4093" width="9.140625" style="3"/>
    <col min="4094" max="4094" width="0" style="3" hidden="1" customWidth="1"/>
    <col min="4095" max="4095" width="3.5703125" style="3" customWidth="1"/>
    <col min="4096" max="4096" width="49.85546875" style="3" customWidth="1"/>
    <col min="4097" max="4097" width="16" style="3" customWidth="1"/>
    <col min="4098" max="4098" width="13.5703125" style="3" customWidth="1"/>
    <col min="4099" max="4099" width="16.7109375" style="3" customWidth="1"/>
    <col min="4100" max="4100" width="15.140625" style="3" customWidth="1"/>
    <col min="4101" max="4349" width="9.140625" style="3"/>
    <col min="4350" max="4350" width="0" style="3" hidden="1" customWidth="1"/>
    <col min="4351" max="4351" width="3.5703125" style="3" customWidth="1"/>
    <col min="4352" max="4352" width="49.85546875" style="3" customWidth="1"/>
    <col min="4353" max="4353" width="16" style="3" customWidth="1"/>
    <col min="4354" max="4354" width="13.5703125" style="3" customWidth="1"/>
    <col min="4355" max="4355" width="16.7109375" style="3" customWidth="1"/>
    <col min="4356" max="4356" width="15.140625" style="3" customWidth="1"/>
    <col min="4357" max="4605" width="9.140625" style="3"/>
    <col min="4606" max="4606" width="0" style="3" hidden="1" customWidth="1"/>
    <col min="4607" max="4607" width="3.5703125" style="3" customWidth="1"/>
    <col min="4608" max="4608" width="49.85546875" style="3" customWidth="1"/>
    <col min="4609" max="4609" width="16" style="3" customWidth="1"/>
    <col min="4610" max="4610" width="13.5703125" style="3" customWidth="1"/>
    <col min="4611" max="4611" width="16.7109375" style="3" customWidth="1"/>
    <col min="4612" max="4612" width="15.140625" style="3" customWidth="1"/>
    <col min="4613" max="4861" width="9.140625" style="3"/>
    <col min="4862" max="4862" width="0" style="3" hidden="1" customWidth="1"/>
    <col min="4863" max="4863" width="3.5703125" style="3" customWidth="1"/>
    <col min="4864" max="4864" width="49.85546875" style="3" customWidth="1"/>
    <col min="4865" max="4865" width="16" style="3" customWidth="1"/>
    <col min="4866" max="4866" width="13.5703125" style="3" customWidth="1"/>
    <col min="4867" max="4867" width="16.7109375" style="3" customWidth="1"/>
    <col min="4868" max="4868" width="15.140625" style="3" customWidth="1"/>
    <col min="4869" max="5117" width="9.140625" style="3"/>
    <col min="5118" max="5118" width="0" style="3" hidden="1" customWidth="1"/>
    <col min="5119" max="5119" width="3.5703125" style="3" customWidth="1"/>
    <col min="5120" max="5120" width="49.85546875" style="3" customWidth="1"/>
    <col min="5121" max="5121" width="16" style="3" customWidth="1"/>
    <col min="5122" max="5122" width="13.5703125" style="3" customWidth="1"/>
    <col min="5123" max="5123" width="16.7109375" style="3" customWidth="1"/>
    <col min="5124" max="5124" width="15.140625" style="3" customWidth="1"/>
    <col min="5125" max="5373" width="9.140625" style="3"/>
    <col min="5374" max="5374" width="0" style="3" hidden="1" customWidth="1"/>
    <col min="5375" max="5375" width="3.5703125" style="3" customWidth="1"/>
    <col min="5376" max="5376" width="49.85546875" style="3" customWidth="1"/>
    <col min="5377" max="5377" width="16" style="3" customWidth="1"/>
    <col min="5378" max="5378" width="13.5703125" style="3" customWidth="1"/>
    <col min="5379" max="5379" width="16.7109375" style="3" customWidth="1"/>
    <col min="5380" max="5380" width="15.140625" style="3" customWidth="1"/>
    <col min="5381" max="5629" width="9.140625" style="3"/>
    <col min="5630" max="5630" width="0" style="3" hidden="1" customWidth="1"/>
    <col min="5631" max="5631" width="3.5703125" style="3" customWidth="1"/>
    <col min="5632" max="5632" width="49.85546875" style="3" customWidth="1"/>
    <col min="5633" max="5633" width="16" style="3" customWidth="1"/>
    <col min="5634" max="5634" width="13.5703125" style="3" customWidth="1"/>
    <col min="5635" max="5635" width="16.7109375" style="3" customWidth="1"/>
    <col min="5636" max="5636" width="15.140625" style="3" customWidth="1"/>
    <col min="5637" max="5885" width="9.140625" style="3"/>
    <col min="5886" max="5886" width="0" style="3" hidden="1" customWidth="1"/>
    <col min="5887" max="5887" width="3.5703125" style="3" customWidth="1"/>
    <col min="5888" max="5888" width="49.85546875" style="3" customWidth="1"/>
    <col min="5889" max="5889" width="16" style="3" customWidth="1"/>
    <col min="5890" max="5890" width="13.5703125" style="3" customWidth="1"/>
    <col min="5891" max="5891" width="16.7109375" style="3" customWidth="1"/>
    <col min="5892" max="5892" width="15.140625" style="3" customWidth="1"/>
    <col min="5893" max="6141" width="9.140625" style="3"/>
    <col min="6142" max="6142" width="0" style="3" hidden="1" customWidth="1"/>
    <col min="6143" max="6143" width="3.5703125" style="3" customWidth="1"/>
    <col min="6144" max="6144" width="49.85546875" style="3" customWidth="1"/>
    <col min="6145" max="6145" width="16" style="3" customWidth="1"/>
    <col min="6146" max="6146" width="13.5703125" style="3" customWidth="1"/>
    <col min="6147" max="6147" width="16.7109375" style="3" customWidth="1"/>
    <col min="6148" max="6148" width="15.140625" style="3" customWidth="1"/>
    <col min="6149" max="6397" width="9.140625" style="3"/>
    <col min="6398" max="6398" width="0" style="3" hidden="1" customWidth="1"/>
    <col min="6399" max="6399" width="3.5703125" style="3" customWidth="1"/>
    <col min="6400" max="6400" width="49.85546875" style="3" customWidth="1"/>
    <col min="6401" max="6401" width="16" style="3" customWidth="1"/>
    <col min="6402" max="6402" width="13.5703125" style="3" customWidth="1"/>
    <col min="6403" max="6403" width="16.7109375" style="3" customWidth="1"/>
    <col min="6404" max="6404" width="15.140625" style="3" customWidth="1"/>
    <col min="6405" max="6653" width="9.140625" style="3"/>
    <col min="6654" max="6654" width="0" style="3" hidden="1" customWidth="1"/>
    <col min="6655" max="6655" width="3.5703125" style="3" customWidth="1"/>
    <col min="6656" max="6656" width="49.85546875" style="3" customWidth="1"/>
    <col min="6657" max="6657" width="16" style="3" customWidth="1"/>
    <col min="6658" max="6658" width="13.5703125" style="3" customWidth="1"/>
    <col min="6659" max="6659" width="16.7109375" style="3" customWidth="1"/>
    <col min="6660" max="6660" width="15.140625" style="3" customWidth="1"/>
    <col min="6661" max="6909" width="9.140625" style="3"/>
    <col min="6910" max="6910" width="0" style="3" hidden="1" customWidth="1"/>
    <col min="6911" max="6911" width="3.5703125" style="3" customWidth="1"/>
    <col min="6912" max="6912" width="49.85546875" style="3" customWidth="1"/>
    <col min="6913" max="6913" width="16" style="3" customWidth="1"/>
    <col min="6914" max="6914" width="13.5703125" style="3" customWidth="1"/>
    <col min="6915" max="6915" width="16.7109375" style="3" customWidth="1"/>
    <col min="6916" max="6916" width="15.140625" style="3" customWidth="1"/>
    <col min="6917" max="7165" width="9.140625" style="3"/>
    <col min="7166" max="7166" width="0" style="3" hidden="1" customWidth="1"/>
    <col min="7167" max="7167" width="3.5703125" style="3" customWidth="1"/>
    <col min="7168" max="7168" width="49.85546875" style="3" customWidth="1"/>
    <col min="7169" max="7169" width="16" style="3" customWidth="1"/>
    <col min="7170" max="7170" width="13.5703125" style="3" customWidth="1"/>
    <col min="7171" max="7171" width="16.7109375" style="3" customWidth="1"/>
    <col min="7172" max="7172" width="15.140625" style="3" customWidth="1"/>
    <col min="7173" max="7421" width="9.140625" style="3"/>
    <col min="7422" max="7422" width="0" style="3" hidden="1" customWidth="1"/>
    <col min="7423" max="7423" width="3.5703125" style="3" customWidth="1"/>
    <col min="7424" max="7424" width="49.85546875" style="3" customWidth="1"/>
    <col min="7425" max="7425" width="16" style="3" customWidth="1"/>
    <col min="7426" max="7426" width="13.5703125" style="3" customWidth="1"/>
    <col min="7427" max="7427" width="16.7109375" style="3" customWidth="1"/>
    <col min="7428" max="7428" width="15.140625" style="3" customWidth="1"/>
    <col min="7429" max="7677" width="9.140625" style="3"/>
    <col min="7678" max="7678" width="0" style="3" hidden="1" customWidth="1"/>
    <col min="7679" max="7679" width="3.5703125" style="3" customWidth="1"/>
    <col min="7680" max="7680" width="49.85546875" style="3" customWidth="1"/>
    <col min="7681" max="7681" width="16" style="3" customWidth="1"/>
    <col min="7682" max="7682" width="13.5703125" style="3" customWidth="1"/>
    <col min="7683" max="7683" width="16.7109375" style="3" customWidth="1"/>
    <col min="7684" max="7684" width="15.140625" style="3" customWidth="1"/>
    <col min="7685" max="7933" width="9.140625" style="3"/>
    <col min="7934" max="7934" width="0" style="3" hidden="1" customWidth="1"/>
    <col min="7935" max="7935" width="3.5703125" style="3" customWidth="1"/>
    <col min="7936" max="7936" width="49.85546875" style="3" customWidth="1"/>
    <col min="7937" max="7937" width="16" style="3" customWidth="1"/>
    <col min="7938" max="7938" width="13.5703125" style="3" customWidth="1"/>
    <col min="7939" max="7939" width="16.7109375" style="3" customWidth="1"/>
    <col min="7940" max="7940" width="15.140625" style="3" customWidth="1"/>
    <col min="7941" max="8189" width="9.140625" style="3"/>
    <col min="8190" max="8190" width="0" style="3" hidden="1" customWidth="1"/>
    <col min="8191" max="8191" width="3.5703125" style="3" customWidth="1"/>
    <col min="8192" max="8192" width="49.85546875" style="3" customWidth="1"/>
    <col min="8193" max="8193" width="16" style="3" customWidth="1"/>
    <col min="8194" max="8194" width="13.5703125" style="3" customWidth="1"/>
    <col min="8195" max="8195" width="16.7109375" style="3" customWidth="1"/>
    <col min="8196" max="8196" width="15.140625" style="3" customWidth="1"/>
    <col min="8197" max="8445" width="9.140625" style="3"/>
    <col min="8446" max="8446" width="0" style="3" hidden="1" customWidth="1"/>
    <col min="8447" max="8447" width="3.5703125" style="3" customWidth="1"/>
    <col min="8448" max="8448" width="49.85546875" style="3" customWidth="1"/>
    <col min="8449" max="8449" width="16" style="3" customWidth="1"/>
    <col min="8450" max="8450" width="13.5703125" style="3" customWidth="1"/>
    <col min="8451" max="8451" width="16.7109375" style="3" customWidth="1"/>
    <col min="8452" max="8452" width="15.140625" style="3" customWidth="1"/>
    <col min="8453" max="8701" width="9.140625" style="3"/>
    <col min="8702" max="8702" width="0" style="3" hidden="1" customWidth="1"/>
    <col min="8703" max="8703" width="3.5703125" style="3" customWidth="1"/>
    <col min="8704" max="8704" width="49.85546875" style="3" customWidth="1"/>
    <col min="8705" max="8705" width="16" style="3" customWidth="1"/>
    <col min="8706" max="8706" width="13.5703125" style="3" customWidth="1"/>
    <col min="8707" max="8707" width="16.7109375" style="3" customWidth="1"/>
    <col min="8708" max="8708" width="15.140625" style="3" customWidth="1"/>
    <col min="8709" max="8957" width="9.140625" style="3"/>
    <col min="8958" max="8958" width="0" style="3" hidden="1" customWidth="1"/>
    <col min="8959" max="8959" width="3.5703125" style="3" customWidth="1"/>
    <col min="8960" max="8960" width="49.85546875" style="3" customWidth="1"/>
    <col min="8961" max="8961" width="16" style="3" customWidth="1"/>
    <col min="8962" max="8962" width="13.5703125" style="3" customWidth="1"/>
    <col min="8963" max="8963" width="16.7109375" style="3" customWidth="1"/>
    <col min="8964" max="8964" width="15.140625" style="3" customWidth="1"/>
    <col min="8965" max="9213" width="9.140625" style="3"/>
    <col min="9214" max="9214" width="0" style="3" hidden="1" customWidth="1"/>
    <col min="9215" max="9215" width="3.5703125" style="3" customWidth="1"/>
    <col min="9216" max="9216" width="49.85546875" style="3" customWidth="1"/>
    <col min="9217" max="9217" width="16" style="3" customWidth="1"/>
    <col min="9218" max="9218" width="13.5703125" style="3" customWidth="1"/>
    <col min="9219" max="9219" width="16.7109375" style="3" customWidth="1"/>
    <col min="9220" max="9220" width="15.140625" style="3" customWidth="1"/>
    <col min="9221" max="9469" width="9.140625" style="3"/>
    <col min="9470" max="9470" width="0" style="3" hidden="1" customWidth="1"/>
    <col min="9471" max="9471" width="3.5703125" style="3" customWidth="1"/>
    <col min="9472" max="9472" width="49.85546875" style="3" customWidth="1"/>
    <col min="9473" max="9473" width="16" style="3" customWidth="1"/>
    <col min="9474" max="9474" width="13.5703125" style="3" customWidth="1"/>
    <col min="9475" max="9475" width="16.7109375" style="3" customWidth="1"/>
    <col min="9476" max="9476" width="15.140625" style="3" customWidth="1"/>
    <col min="9477" max="9725" width="9.140625" style="3"/>
    <col min="9726" max="9726" width="0" style="3" hidden="1" customWidth="1"/>
    <col min="9727" max="9727" width="3.5703125" style="3" customWidth="1"/>
    <col min="9728" max="9728" width="49.85546875" style="3" customWidth="1"/>
    <col min="9729" max="9729" width="16" style="3" customWidth="1"/>
    <col min="9730" max="9730" width="13.5703125" style="3" customWidth="1"/>
    <col min="9731" max="9731" width="16.7109375" style="3" customWidth="1"/>
    <col min="9732" max="9732" width="15.140625" style="3" customWidth="1"/>
    <col min="9733" max="9981" width="9.140625" style="3"/>
    <col min="9982" max="9982" width="0" style="3" hidden="1" customWidth="1"/>
    <col min="9983" max="9983" width="3.5703125" style="3" customWidth="1"/>
    <col min="9984" max="9984" width="49.85546875" style="3" customWidth="1"/>
    <col min="9985" max="9985" width="16" style="3" customWidth="1"/>
    <col min="9986" max="9986" width="13.5703125" style="3" customWidth="1"/>
    <col min="9987" max="9987" width="16.7109375" style="3" customWidth="1"/>
    <col min="9988" max="9988" width="15.140625" style="3" customWidth="1"/>
    <col min="9989" max="10237" width="9.140625" style="3"/>
    <col min="10238" max="10238" width="0" style="3" hidden="1" customWidth="1"/>
    <col min="10239" max="10239" width="3.5703125" style="3" customWidth="1"/>
    <col min="10240" max="10240" width="49.85546875" style="3" customWidth="1"/>
    <col min="10241" max="10241" width="16" style="3" customWidth="1"/>
    <col min="10242" max="10242" width="13.5703125" style="3" customWidth="1"/>
    <col min="10243" max="10243" width="16.7109375" style="3" customWidth="1"/>
    <col min="10244" max="10244" width="15.140625" style="3" customWidth="1"/>
    <col min="10245" max="10493" width="9.140625" style="3"/>
    <col min="10494" max="10494" width="0" style="3" hidden="1" customWidth="1"/>
    <col min="10495" max="10495" width="3.5703125" style="3" customWidth="1"/>
    <col min="10496" max="10496" width="49.85546875" style="3" customWidth="1"/>
    <col min="10497" max="10497" width="16" style="3" customWidth="1"/>
    <col min="10498" max="10498" width="13.5703125" style="3" customWidth="1"/>
    <col min="10499" max="10499" width="16.7109375" style="3" customWidth="1"/>
    <col min="10500" max="10500" width="15.140625" style="3" customWidth="1"/>
    <col min="10501" max="10749" width="9.140625" style="3"/>
    <col min="10750" max="10750" width="0" style="3" hidden="1" customWidth="1"/>
    <col min="10751" max="10751" width="3.5703125" style="3" customWidth="1"/>
    <col min="10752" max="10752" width="49.85546875" style="3" customWidth="1"/>
    <col min="10753" max="10753" width="16" style="3" customWidth="1"/>
    <col min="10754" max="10754" width="13.5703125" style="3" customWidth="1"/>
    <col min="10755" max="10755" width="16.7109375" style="3" customWidth="1"/>
    <col min="10756" max="10756" width="15.140625" style="3" customWidth="1"/>
    <col min="10757" max="11005" width="9.140625" style="3"/>
    <col min="11006" max="11006" width="0" style="3" hidden="1" customWidth="1"/>
    <col min="11007" max="11007" width="3.5703125" style="3" customWidth="1"/>
    <col min="11008" max="11008" width="49.85546875" style="3" customWidth="1"/>
    <col min="11009" max="11009" width="16" style="3" customWidth="1"/>
    <col min="11010" max="11010" width="13.5703125" style="3" customWidth="1"/>
    <col min="11011" max="11011" width="16.7109375" style="3" customWidth="1"/>
    <col min="11012" max="11012" width="15.140625" style="3" customWidth="1"/>
    <col min="11013" max="11261" width="9.140625" style="3"/>
    <col min="11262" max="11262" width="0" style="3" hidden="1" customWidth="1"/>
    <col min="11263" max="11263" width="3.5703125" style="3" customWidth="1"/>
    <col min="11264" max="11264" width="49.85546875" style="3" customWidth="1"/>
    <col min="11265" max="11265" width="16" style="3" customWidth="1"/>
    <col min="11266" max="11266" width="13.5703125" style="3" customWidth="1"/>
    <col min="11267" max="11267" width="16.7109375" style="3" customWidth="1"/>
    <col min="11268" max="11268" width="15.140625" style="3" customWidth="1"/>
    <col min="11269" max="11517" width="9.140625" style="3"/>
    <col min="11518" max="11518" width="0" style="3" hidden="1" customWidth="1"/>
    <col min="11519" max="11519" width="3.5703125" style="3" customWidth="1"/>
    <col min="11520" max="11520" width="49.85546875" style="3" customWidth="1"/>
    <col min="11521" max="11521" width="16" style="3" customWidth="1"/>
    <col min="11522" max="11522" width="13.5703125" style="3" customWidth="1"/>
    <col min="11523" max="11523" width="16.7109375" style="3" customWidth="1"/>
    <col min="11524" max="11524" width="15.140625" style="3" customWidth="1"/>
    <col min="11525" max="11773" width="9.140625" style="3"/>
    <col min="11774" max="11774" width="0" style="3" hidden="1" customWidth="1"/>
    <col min="11775" max="11775" width="3.5703125" style="3" customWidth="1"/>
    <col min="11776" max="11776" width="49.85546875" style="3" customWidth="1"/>
    <col min="11777" max="11777" width="16" style="3" customWidth="1"/>
    <col min="11778" max="11778" width="13.5703125" style="3" customWidth="1"/>
    <col min="11779" max="11779" width="16.7109375" style="3" customWidth="1"/>
    <col min="11780" max="11780" width="15.140625" style="3" customWidth="1"/>
    <col min="11781" max="12029" width="9.140625" style="3"/>
    <col min="12030" max="12030" width="0" style="3" hidden="1" customWidth="1"/>
    <col min="12031" max="12031" width="3.5703125" style="3" customWidth="1"/>
    <col min="12032" max="12032" width="49.85546875" style="3" customWidth="1"/>
    <col min="12033" max="12033" width="16" style="3" customWidth="1"/>
    <col min="12034" max="12034" width="13.5703125" style="3" customWidth="1"/>
    <col min="12035" max="12035" width="16.7109375" style="3" customWidth="1"/>
    <col min="12036" max="12036" width="15.140625" style="3" customWidth="1"/>
    <col min="12037" max="12285" width="9.140625" style="3"/>
    <col min="12286" max="12286" width="0" style="3" hidden="1" customWidth="1"/>
    <col min="12287" max="12287" width="3.5703125" style="3" customWidth="1"/>
    <col min="12288" max="12288" width="49.85546875" style="3" customWidth="1"/>
    <col min="12289" max="12289" width="16" style="3" customWidth="1"/>
    <col min="12290" max="12290" width="13.5703125" style="3" customWidth="1"/>
    <col min="12291" max="12291" width="16.7109375" style="3" customWidth="1"/>
    <col min="12292" max="12292" width="15.140625" style="3" customWidth="1"/>
    <col min="12293" max="12541" width="9.140625" style="3"/>
    <col min="12542" max="12542" width="0" style="3" hidden="1" customWidth="1"/>
    <col min="12543" max="12543" width="3.5703125" style="3" customWidth="1"/>
    <col min="12544" max="12544" width="49.85546875" style="3" customWidth="1"/>
    <col min="12545" max="12545" width="16" style="3" customWidth="1"/>
    <col min="12546" max="12546" width="13.5703125" style="3" customWidth="1"/>
    <col min="12547" max="12547" width="16.7109375" style="3" customWidth="1"/>
    <col min="12548" max="12548" width="15.140625" style="3" customWidth="1"/>
    <col min="12549" max="12797" width="9.140625" style="3"/>
    <col min="12798" max="12798" width="0" style="3" hidden="1" customWidth="1"/>
    <col min="12799" max="12799" width="3.5703125" style="3" customWidth="1"/>
    <col min="12800" max="12800" width="49.85546875" style="3" customWidth="1"/>
    <col min="12801" max="12801" width="16" style="3" customWidth="1"/>
    <col min="12802" max="12802" width="13.5703125" style="3" customWidth="1"/>
    <col min="12803" max="12803" width="16.7109375" style="3" customWidth="1"/>
    <col min="12804" max="12804" width="15.140625" style="3" customWidth="1"/>
    <col min="12805" max="13053" width="9.140625" style="3"/>
    <col min="13054" max="13054" width="0" style="3" hidden="1" customWidth="1"/>
    <col min="13055" max="13055" width="3.5703125" style="3" customWidth="1"/>
    <col min="13056" max="13056" width="49.85546875" style="3" customWidth="1"/>
    <col min="13057" max="13057" width="16" style="3" customWidth="1"/>
    <col min="13058" max="13058" width="13.5703125" style="3" customWidth="1"/>
    <col min="13059" max="13059" width="16.7109375" style="3" customWidth="1"/>
    <col min="13060" max="13060" width="15.140625" style="3" customWidth="1"/>
    <col min="13061" max="13309" width="9.140625" style="3"/>
    <col min="13310" max="13310" width="0" style="3" hidden="1" customWidth="1"/>
    <col min="13311" max="13311" width="3.5703125" style="3" customWidth="1"/>
    <col min="13312" max="13312" width="49.85546875" style="3" customWidth="1"/>
    <col min="13313" max="13313" width="16" style="3" customWidth="1"/>
    <col min="13314" max="13314" width="13.5703125" style="3" customWidth="1"/>
    <col min="13315" max="13315" width="16.7109375" style="3" customWidth="1"/>
    <col min="13316" max="13316" width="15.140625" style="3" customWidth="1"/>
    <col min="13317" max="13565" width="9.140625" style="3"/>
    <col min="13566" max="13566" width="0" style="3" hidden="1" customWidth="1"/>
    <col min="13567" max="13567" width="3.5703125" style="3" customWidth="1"/>
    <col min="13568" max="13568" width="49.85546875" style="3" customWidth="1"/>
    <col min="13569" max="13569" width="16" style="3" customWidth="1"/>
    <col min="13570" max="13570" width="13.5703125" style="3" customWidth="1"/>
    <col min="13571" max="13571" width="16.7109375" style="3" customWidth="1"/>
    <col min="13572" max="13572" width="15.140625" style="3" customWidth="1"/>
    <col min="13573" max="13821" width="9.140625" style="3"/>
    <col min="13822" max="13822" width="0" style="3" hidden="1" customWidth="1"/>
    <col min="13823" max="13823" width="3.5703125" style="3" customWidth="1"/>
    <col min="13824" max="13824" width="49.85546875" style="3" customWidth="1"/>
    <col min="13825" max="13825" width="16" style="3" customWidth="1"/>
    <col min="13826" max="13826" width="13.5703125" style="3" customWidth="1"/>
    <col min="13827" max="13827" width="16.7109375" style="3" customWidth="1"/>
    <col min="13828" max="13828" width="15.140625" style="3" customWidth="1"/>
    <col min="13829" max="14077" width="9.140625" style="3"/>
    <col min="14078" max="14078" width="0" style="3" hidden="1" customWidth="1"/>
    <col min="14079" max="14079" width="3.5703125" style="3" customWidth="1"/>
    <col min="14080" max="14080" width="49.85546875" style="3" customWidth="1"/>
    <col min="14081" max="14081" width="16" style="3" customWidth="1"/>
    <col min="14082" max="14082" width="13.5703125" style="3" customWidth="1"/>
    <col min="14083" max="14083" width="16.7109375" style="3" customWidth="1"/>
    <col min="14084" max="14084" width="15.140625" style="3" customWidth="1"/>
    <col min="14085" max="14333" width="9.140625" style="3"/>
    <col min="14334" max="14334" width="0" style="3" hidden="1" customWidth="1"/>
    <col min="14335" max="14335" width="3.5703125" style="3" customWidth="1"/>
    <col min="14336" max="14336" width="49.85546875" style="3" customWidth="1"/>
    <col min="14337" max="14337" width="16" style="3" customWidth="1"/>
    <col min="14338" max="14338" width="13.5703125" style="3" customWidth="1"/>
    <col min="14339" max="14339" width="16.7109375" style="3" customWidth="1"/>
    <col min="14340" max="14340" width="15.140625" style="3" customWidth="1"/>
    <col min="14341" max="14589" width="9.140625" style="3"/>
    <col min="14590" max="14590" width="0" style="3" hidden="1" customWidth="1"/>
    <col min="14591" max="14591" width="3.5703125" style="3" customWidth="1"/>
    <col min="14592" max="14592" width="49.85546875" style="3" customWidth="1"/>
    <col min="14593" max="14593" width="16" style="3" customWidth="1"/>
    <col min="14594" max="14594" width="13.5703125" style="3" customWidth="1"/>
    <col min="14595" max="14595" width="16.7109375" style="3" customWidth="1"/>
    <col min="14596" max="14596" width="15.140625" style="3" customWidth="1"/>
    <col min="14597" max="14845" width="9.140625" style="3"/>
    <col min="14846" max="14846" width="0" style="3" hidden="1" customWidth="1"/>
    <col min="14847" max="14847" width="3.5703125" style="3" customWidth="1"/>
    <col min="14848" max="14848" width="49.85546875" style="3" customWidth="1"/>
    <col min="14849" max="14849" width="16" style="3" customWidth="1"/>
    <col min="14850" max="14850" width="13.5703125" style="3" customWidth="1"/>
    <col min="14851" max="14851" width="16.7109375" style="3" customWidth="1"/>
    <col min="14852" max="14852" width="15.140625" style="3" customWidth="1"/>
    <col min="14853" max="15101" width="9.140625" style="3"/>
    <col min="15102" max="15102" width="0" style="3" hidden="1" customWidth="1"/>
    <col min="15103" max="15103" width="3.5703125" style="3" customWidth="1"/>
    <col min="15104" max="15104" width="49.85546875" style="3" customWidth="1"/>
    <col min="15105" max="15105" width="16" style="3" customWidth="1"/>
    <col min="15106" max="15106" width="13.5703125" style="3" customWidth="1"/>
    <col min="15107" max="15107" width="16.7109375" style="3" customWidth="1"/>
    <col min="15108" max="15108" width="15.140625" style="3" customWidth="1"/>
    <col min="15109" max="15357" width="9.140625" style="3"/>
    <col min="15358" max="15358" width="0" style="3" hidden="1" customWidth="1"/>
    <col min="15359" max="15359" width="3.5703125" style="3" customWidth="1"/>
    <col min="15360" max="15360" width="49.85546875" style="3" customWidth="1"/>
    <col min="15361" max="15361" width="16" style="3" customWidth="1"/>
    <col min="15362" max="15362" width="13.5703125" style="3" customWidth="1"/>
    <col min="15363" max="15363" width="16.7109375" style="3" customWidth="1"/>
    <col min="15364" max="15364" width="15.140625" style="3" customWidth="1"/>
    <col min="15365" max="15613" width="9.140625" style="3"/>
    <col min="15614" max="15614" width="0" style="3" hidden="1" customWidth="1"/>
    <col min="15615" max="15615" width="3.5703125" style="3" customWidth="1"/>
    <col min="15616" max="15616" width="49.85546875" style="3" customWidth="1"/>
    <col min="15617" max="15617" width="16" style="3" customWidth="1"/>
    <col min="15618" max="15618" width="13.5703125" style="3" customWidth="1"/>
    <col min="15619" max="15619" width="16.7109375" style="3" customWidth="1"/>
    <col min="15620" max="15620" width="15.140625" style="3" customWidth="1"/>
    <col min="15621" max="15869" width="9.140625" style="3"/>
    <col min="15870" max="15870" width="0" style="3" hidden="1" customWidth="1"/>
    <col min="15871" max="15871" width="3.5703125" style="3" customWidth="1"/>
    <col min="15872" max="15872" width="49.85546875" style="3" customWidth="1"/>
    <col min="15873" max="15873" width="16" style="3" customWidth="1"/>
    <col min="15874" max="15874" width="13.5703125" style="3" customWidth="1"/>
    <col min="15875" max="15875" width="16.7109375" style="3" customWidth="1"/>
    <col min="15876" max="15876" width="15.140625" style="3" customWidth="1"/>
    <col min="15877" max="16125" width="9.140625" style="3"/>
    <col min="16126" max="16126" width="0" style="3" hidden="1" customWidth="1"/>
    <col min="16127" max="16127" width="3.5703125" style="3" customWidth="1"/>
    <col min="16128" max="16128" width="49.85546875" style="3" customWidth="1"/>
    <col min="16129" max="16129" width="16" style="3" customWidth="1"/>
    <col min="16130" max="16130" width="13.5703125" style="3" customWidth="1"/>
    <col min="16131" max="16131" width="16.7109375" style="3" customWidth="1"/>
    <col min="16132" max="16132" width="15.140625" style="3" customWidth="1"/>
    <col min="16133" max="16384" width="9.140625" style="3"/>
  </cols>
  <sheetData>
    <row r="1" spans="1:8" s="2" customFormat="1" ht="17.25">
      <c r="A1" s="159" t="s">
        <v>0</v>
      </c>
      <c r="B1" s="159"/>
      <c r="C1" s="159"/>
      <c r="D1" s="159"/>
      <c r="E1" s="159"/>
      <c r="F1" s="159"/>
      <c r="G1" s="159"/>
      <c r="H1" s="159"/>
    </row>
    <row r="2" spans="1:8" s="2" customFormat="1" ht="17.25">
      <c r="A2" s="30"/>
      <c r="B2" s="30"/>
      <c r="C2" s="30"/>
      <c r="D2" s="30"/>
      <c r="E2" s="30"/>
      <c r="F2" s="30"/>
      <c r="G2" s="30"/>
      <c r="H2" s="30"/>
    </row>
    <row r="3" spans="1:8" s="2" customFormat="1" ht="47.25" customHeight="1">
      <c r="A3" s="160" t="s">
        <v>432</v>
      </c>
      <c r="B3" s="160"/>
      <c r="C3" s="160"/>
      <c r="D3" s="160"/>
      <c r="E3" s="160"/>
      <c r="F3" s="160"/>
      <c r="G3" s="160"/>
      <c r="H3" s="160"/>
    </row>
    <row r="4" spans="1:8" s="2" customFormat="1" ht="17.25">
      <c r="A4" s="26"/>
      <c r="B4" s="26"/>
      <c r="C4" s="26"/>
      <c r="D4" s="26"/>
      <c r="E4" s="26"/>
      <c r="F4" s="26"/>
      <c r="G4" s="26"/>
      <c r="H4" s="26"/>
    </row>
    <row r="5" spans="1:8" s="2" customFormat="1" ht="18" thickBot="1">
      <c r="A5" s="26"/>
      <c r="B5" s="26"/>
      <c r="C5" s="26"/>
      <c r="D5" s="26"/>
      <c r="E5" s="26"/>
      <c r="F5" s="26"/>
      <c r="G5" s="26"/>
      <c r="H5" s="26"/>
    </row>
    <row r="6" spans="1:8" ht="36.75" customHeight="1">
      <c r="A6" s="183" t="s">
        <v>1</v>
      </c>
      <c r="B6" s="185" t="s">
        <v>268</v>
      </c>
      <c r="C6" s="187" t="s">
        <v>269</v>
      </c>
      <c r="D6" s="187"/>
      <c r="E6" s="187" t="s">
        <v>264</v>
      </c>
      <c r="F6" s="187"/>
      <c r="G6" s="181" t="s">
        <v>270</v>
      </c>
      <c r="H6" s="182"/>
    </row>
    <row r="7" spans="1:8" ht="24.75" customHeight="1">
      <c r="A7" s="184"/>
      <c r="B7" s="186"/>
      <c r="C7" s="7" t="s">
        <v>6</v>
      </c>
      <c r="D7" s="8" t="s">
        <v>7</v>
      </c>
      <c r="E7" s="7" t="s">
        <v>8</v>
      </c>
      <c r="F7" s="8" t="s">
        <v>7</v>
      </c>
      <c r="G7" s="7" t="s">
        <v>8</v>
      </c>
      <c r="H7" s="9" t="s">
        <v>7</v>
      </c>
    </row>
    <row r="8" spans="1:8" s="19" customFormat="1" ht="33" customHeight="1">
      <c r="A8" s="4">
        <v>1</v>
      </c>
      <c r="B8" s="22" t="s">
        <v>265</v>
      </c>
      <c r="C8" s="21">
        <v>11195684.5</v>
      </c>
      <c r="D8" s="20">
        <v>4483535.7717000004</v>
      </c>
      <c r="E8" s="21">
        <v>0</v>
      </c>
      <c r="F8" s="20">
        <v>0</v>
      </c>
      <c r="G8" s="21">
        <f>+C8+E8</f>
        <v>11195684.5</v>
      </c>
      <c r="H8" s="23">
        <f>+D8+F8</f>
        <v>4483535.7717000004</v>
      </c>
    </row>
    <row r="9" spans="1:8" s="19" customFormat="1" ht="33" customHeight="1">
      <c r="A9" s="4">
        <v>2</v>
      </c>
      <c r="B9" s="22" t="s">
        <v>266</v>
      </c>
      <c r="C9" s="21">
        <v>9875000</v>
      </c>
      <c r="D9" s="20">
        <v>3954641.25</v>
      </c>
      <c r="E9" s="21">
        <v>0</v>
      </c>
      <c r="F9" s="20">
        <v>0</v>
      </c>
      <c r="G9" s="21">
        <f t="shared" ref="G9:G10" si="0">+C9+E9</f>
        <v>9875000</v>
      </c>
      <c r="H9" s="23">
        <f t="shared" ref="H9:H10" si="1">+D9+F9</f>
        <v>3954641.25</v>
      </c>
    </row>
    <row r="10" spans="1:8" s="19" customFormat="1" ht="41.25" customHeight="1">
      <c r="A10" s="4">
        <v>3</v>
      </c>
      <c r="B10" s="22" t="s">
        <v>267</v>
      </c>
      <c r="C10" s="21">
        <v>13500000</v>
      </c>
      <c r="D10" s="20">
        <v>5480595</v>
      </c>
      <c r="E10" s="21">
        <v>0</v>
      </c>
      <c r="F10" s="20">
        <v>0</v>
      </c>
      <c r="G10" s="21">
        <f t="shared" si="0"/>
        <v>13500000</v>
      </c>
      <c r="H10" s="23">
        <f t="shared" si="1"/>
        <v>5480595</v>
      </c>
    </row>
    <row r="11" spans="1:8" s="19" customFormat="1" ht="28.5" customHeight="1" thickBot="1">
      <c r="A11" s="179" t="s">
        <v>263</v>
      </c>
      <c r="B11" s="180"/>
      <c r="C11" s="27">
        <f>SUM(C8:C10)</f>
        <v>34570684.5</v>
      </c>
      <c r="D11" s="10">
        <f>SUM(D8:D10)</f>
        <v>13918772.0217</v>
      </c>
      <c r="E11" s="27">
        <v>0</v>
      </c>
      <c r="F11" s="28">
        <v>0</v>
      </c>
      <c r="G11" s="27">
        <f>SUM(G8:G10)</f>
        <v>34570684.5</v>
      </c>
      <c r="H11" s="10">
        <f>SUM(H8:H10)</f>
        <v>13918772.0217</v>
      </c>
    </row>
    <row r="12" spans="1:8" s="19" customFormat="1" ht="22.5">
      <c r="A12" s="3"/>
      <c r="B12" s="3"/>
      <c r="C12" s="3"/>
      <c r="D12" s="25"/>
      <c r="E12" s="18"/>
      <c r="F12" s="3"/>
    </row>
    <row r="13" spans="1:8" s="17" customFormat="1">
      <c r="B13" s="16"/>
      <c r="C13" s="15"/>
      <c r="D13" s="15"/>
      <c r="E13" s="15"/>
      <c r="F13" s="15"/>
    </row>
    <row r="14" spans="1:8" s="17" customFormat="1">
      <c r="B14" s="16"/>
      <c r="C14" s="5"/>
      <c r="D14" s="14"/>
      <c r="E14" s="5"/>
    </row>
    <row r="15" spans="1:8" s="17" customFormat="1">
      <c r="B15" s="16"/>
      <c r="C15" s="5"/>
      <c r="D15" s="14"/>
      <c r="E15" s="5"/>
    </row>
    <row r="16" spans="1:8" s="17" customFormat="1">
      <c r="C16" s="5"/>
      <c r="D16" s="14"/>
      <c r="E16" s="5"/>
    </row>
    <row r="17" spans="1:9" s="17" customFormat="1">
      <c r="C17" s="5"/>
      <c r="D17" s="14"/>
      <c r="E17" s="5"/>
    </row>
    <row r="18" spans="1:9" s="17" customFormat="1">
      <c r="C18" s="5"/>
      <c r="D18" s="14"/>
      <c r="E18" s="5"/>
    </row>
    <row r="19" spans="1:9" s="17" customFormat="1">
      <c r="C19" s="5"/>
      <c r="D19" s="14"/>
      <c r="E19" s="5"/>
    </row>
    <row r="20" spans="1:9">
      <c r="D20" s="29"/>
    </row>
    <row r="21" spans="1:9">
      <c r="D21" s="29"/>
    </row>
    <row r="22" spans="1:9">
      <c r="D22" s="29"/>
    </row>
    <row r="23" spans="1:9">
      <c r="D23" s="29"/>
    </row>
    <row r="24" spans="1:9">
      <c r="D24" s="29"/>
    </row>
    <row r="25" spans="1:9" s="25" customFormat="1">
      <c r="A25" s="3"/>
      <c r="B25" s="3"/>
      <c r="D25" s="29"/>
      <c r="F25" s="3"/>
      <c r="G25" s="3"/>
      <c r="H25" s="3"/>
      <c r="I25" s="3"/>
    </row>
    <row r="26" spans="1:9" s="25" customFormat="1">
      <c r="A26" s="3"/>
      <c r="B26" s="3"/>
      <c r="D26" s="29"/>
      <c r="F26" s="3"/>
      <c r="G26" s="3"/>
      <c r="H26" s="3"/>
      <c r="I26" s="3"/>
    </row>
    <row r="27" spans="1:9" s="25" customFormat="1">
      <c r="A27" s="3"/>
      <c r="B27" s="6"/>
      <c r="D27" s="29"/>
      <c r="F27" s="3"/>
      <c r="G27" s="3"/>
      <c r="H27" s="3"/>
      <c r="I27" s="3"/>
    </row>
    <row r="28" spans="1:9" s="25" customFormat="1">
      <c r="A28" s="3"/>
      <c r="B28" s="6"/>
      <c r="D28" s="29"/>
      <c r="F28" s="3"/>
      <c r="G28" s="3"/>
      <c r="H28" s="3"/>
      <c r="I28" s="3"/>
    </row>
    <row r="29" spans="1:9" s="25" customFormat="1">
      <c r="A29" s="3"/>
      <c r="B29" s="6"/>
      <c r="D29" s="29"/>
      <c r="F29" s="3"/>
      <c r="G29" s="3"/>
      <c r="H29" s="3"/>
      <c r="I29" s="3"/>
    </row>
    <row r="30" spans="1:9" s="25" customFormat="1">
      <c r="A30" s="3"/>
      <c r="B30" s="3"/>
      <c r="D30" s="29"/>
      <c r="F30" s="3"/>
      <c r="G30" s="3"/>
      <c r="H30" s="3"/>
      <c r="I30" s="3"/>
    </row>
    <row r="31" spans="1:9" s="25" customFormat="1">
      <c r="A31" s="3"/>
      <c r="B31" s="3"/>
      <c r="D31" s="29"/>
      <c r="F31" s="3"/>
      <c r="G31" s="3"/>
      <c r="H31" s="3"/>
      <c r="I31" s="3"/>
    </row>
    <row r="32" spans="1:9" s="25" customFormat="1">
      <c r="A32" s="3"/>
      <c r="B32" s="3"/>
      <c r="D32" s="29"/>
      <c r="F32" s="3"/>
      <c r="G32" s="3"/>
      <c r="H32" s="3"/>
      <c r="I32" s="3"/>
    </row>
    <row r="33" spans="1:9" s="25" customFormat="1">
      <c r="A33" s="3"/>
      <c r="B33" s="3"/>
      <c r="D33" s="29"/>
      <c r="F33" s="3"/>
      <c r="G33" s="3"/>
      <c r="H33" s="3"/>
      <c r="I33" s="3"/>
    </row>
    <row r="34" spans="1:9" s="25" customFormat="1">
      <c r="A34" s="3"/>
      <c r="B34" s="3"/>
      <c r="D34" s="29"/>
      <c r="F34" s="3"/>
      <c r="G34" s="3"/>
      <c r="H34" s="3"/>
      <c r="I34" s="3"/>
    </row>
    <row r="35" spans="1:9" s="25" customFormat="1">
      <c r="A35" s="3"/>
      <c r="B35" s="3"/>
      <c r="D35" s="29"/>
      <c r="F35" s="3"/>
      <c r="G35" s="3"/>
      <c r="H35" s="3"/>
      <c r="I35" s="3"/>
    </row>
    <row r="36" spans="1:9" s="25" customFormat="1">
      <c r="A36" s="3"/>
      <c r="B36" s="3"/>
      <c r="D36" s="29"/>
      <c r="F36" s="3"/>
      <c r="G36" s="3"/>
      <c r="H36" s="3"/>
      <c r="I36" s="3"/>
    </row>
    <row r="37" spans="1:9" s="25" customFormat="1">
      <c r="A37" s="3"/>
      <c r="B37" s="3"/>
      <c r="D37" s="29"/>
      <c r="F37" s="3"/>
      <c r="G37" s="3"/>
      <c r="H37" s="3"/>
      <c r="I37" s="3"/>
    </row>
    <row r="38" spans="1:9" s="25" customFormat="1">
      <c r="A38" s="3"/>
      <c r="B38" s="3"/>
      <c r="D38" s="29"/>
      <c r="F38" s="3"/>
      <c r="G38" s="3"/>
      <c r="H38" s="3"/>
      <c r="I38" s="3"/>
    </row>
    <row r="39" spans="1:9" s="25" customFormat="1">
      <c r="A39" s="3"/>
      <c r="B39" s="3"/>
      <c r="D39" s="29"/>
      <c r="F39" s="3"/>
      <c r="G39" s="3"/>
      <c r="H39" s="3"/>
      <c r="I39" s="3"/>
    </row>
    <row r="40" spans="1:9" s="25" customFormat="1">
      <c r="A40" s="3"/>
      <c r="B40" s="3"/>
      <c r="D40" s="29"/>
      <c r="F40" s="3"/>
      <c r="G40" s="3"/>
      <c r="H40" s="3"/>
      <c r="I40" s="3"/>
    </row>
    <row r="41" spans="1:9" s="25" customFormat="1">
      <c r="A41" s="3"/>
      <c r="B41" s="3"/>
      <c r="D41" s="29"/>
      <c r="F41" s="3"/>
      <c r="G41" s="3"/>
      <c r="H41" s="3"/>
      <c r="I41" s="3"/>
    </row>
    <row r="42" spans="1:9" s="25" customFormat="1">
      <c r="A42" s="3"/>
      <c r="B42" s="3"/>
      <c r="D42" s="29"/>
      <c r="F42" s="3"/>
      <c r="G42" s="3"/>
      <c r="H42" s="3"/>
      <c r="I42" s="3"/>
    </row>
    <row r="43" spans="1:9" s="25" customFormat="1">
      <c r="A43" s="3"/>
      <c r="B43" s="3"/>
      <c r="D43" s="29"/>
      <c r="F43" s="3"/>
      <c r="G43" s="3"/>
      <c r="H43" s="3"/>
      <c r="I43" s="3"/>
    </row>
    <row r="44" spans="1:9" s="25" customFormat="1">
      <c r="A44" s="3"/>
      <c r="B44" s="3"/>
      <c r="D44" s="29"/>
      <c r="F44" s="3"/>
      <c r="G44" s="3"/>
      <c r="H44" s="3"/>
      <c r="I44" s="3"/>
    </row>
    <row r="45" spans="1:9" s="25" customFormat="1">
      <c r="A45" s="3"/>
      <c r="B45" s="3"/>
      <c r="D45" s="29"/>
      <c r="F45" s="3"/>
      <c r="G45" s="3"/>
      <c r="H45" s="3"/>
      <c r="I45" s="3"/>
    </row>
    <row r="46" spans="1:9" s="25" customFormat="1">
      <c r="A46" s="3"/>
      <c r="B46" s="3"/>
      <c r="D46" s="29"/>
      <c r="F46" s="3"/>
      <c r="G46" s="3"/>
      <c r="H46" s="3"/>
      <c r="I46" s="3"/>
    </row>
    <row r="47" spans="1:9" s="25" customFormat="1">
      <c r="A47" s="3"/>
      <c r="B47" s="3"/>
      <c r="D47" s="29"/>
      <c r="F47" s="3"/>
      <c r="G47" s="3"/>
      <c r="H47" s="3"/>
      <c r="I47" s="3"/>
    </row>
    <row r="48" spans="1:9" s="25" customFormat="1">
      <c r="A48" s="3"/>
      <c r="B48" s="3"/>
      <c r="D48" s="29"/>
      <c r="F48" s="3"/>
      <c r="G48" s="3"/>
      <c r="H48" s="3"/>
      <c r="I48" s="3"/>
    </row>
    <row r="49" spans="1:9" s="25" customFormat="1">
      <c r="A49" s="3"/>
      <c r="B49" s="3"/>
      <c r="D49" s="29"/>
      <c r="F49" s="3"/>
      <c r="G49" s="3"/>
      <c r="H49" s="3"/>
      <c r="I49" s="3"/>
    </row>
    <row r="50" spans="1:9" s="25" customFormat="1">
      <c r="A50" s="3"/>
      <c r="B50" s="3"/>
      <c r="D50" s="29"/>
      <c r="F50" s="3"/>
      <c r="G50" s="3"/>
      <c r="H50" s="3"/>
      <c r="I50" s="3"/>
    </row>
    <row r="51" spans="1:9" s="25" customFormat="1">
      <c r="A51" s="3"/>
      <c r="B51" s="3"/>
      <c r="D51" s="29"/>
      <c r="F51" s="3"/>
      <c r="G51" s="3"/>
      <c r="H51" s="3"/>
      <c r="I51" s="3"/>
    </row>
    <row r="52" spans="1:9" s="25" customFormat="1">
      <c r="A52" s="3"/>
      <c r="B52" s="3"/>
      <c r="D52" s="29"/>
      <c r="F52" s="3"/>
      <c r="G52" s="3"/>
      <c r="H52" s="3"/>
      <c r="I52" s="3"/>
    </row>
    <row r="53" spans="1:9" s="25" customFormat="1">
      <c r="A53" s="3"/>
      <c r="B53" s="3"/>
      <c r="D53" s="29"/>
      <c r="F53" s="3"/>
      <c r="G53" s="3"/>
      <c r="H53" s="3"/>
      <c r="I53" s="3"/>
    </row>
    <row r="54" spans="1:9" s="25" customFormat="1">
      <c r="A54" s="3"/>
      <c r="B54" s="3"/>
      <c r="D54" s="29"/>
      <c r="F54" s="3"/>
      <c r="G54" s="3"/>
      <c r="H54" s="3"/>
      <c r="I54" s="3"/>
    </row>
    <row r="55" spans="1:9" s="25" customFormat="1">
      <c r="A55" s="3"/>
      <c r="B55" s="3"/>
      <c r="D55" s="29"/>
      <c r="F55" s="3"/>
      <c r="G55" s="3"/>
      <c r="H55" s="3"/>
      <c r="I55" s="3"/>
    </row>
    <row r="56" spans="1:9" s="25" customFormat="1">
      <c r="A56" s="3"/>
      <c r="B56" s="3"/>
      <c r="D56" s="29"/>
      <c r="F56" s="3"/>
      <c r="G56" s="3"/>
      <c r="H56" s="3"/>
      <c r="I56" s="3"/>
    </row>
    <row r="57" spans="1:9" s="25" customFormat="1">
      <c r="A57" s="3"/>
      <c r="B57" s="3"/>
      <c r="D57" s="29"/>
      <c r="F57" s="3"/>
      <c r="G57" s="3"/>
      <c r="H57" s="3"/>
      <c r="I57" s="3"/>
    </row>
    <row r="58" spans="1:9" s="25" customFormat="1">
      <c r="A58" s="3"/>
      <c r="B58" s="3"/>
      <c r="D58" s="29"/>
      <c r="F58" s="3"/>
      <c r="G58" s="3"/>
      <c r="H58" s="3"/>
      <c r="I58" s="3"/>
    </row>
    <row r="59" spans="1:9" s="25" customFormat="1">
      <c r="A59" s="3"/>
      <c r="B59" s="3"/>
      <c r="D59" s="29"/>
      <c r="F59" s="3"/>
      <c r="G59" s="3"/>
      <c r="H59" s="3"/>
      <c r="I59" s="3"/>
    </row>
    <row r="60" spans="1:9" s="25" customFormat="1">
      <c r="A60" s="3"/>
      <c r="B60" s="3"/>
      <c r="D60" s="29"/>
      <c r="F60" s="3"/>
      <c r="G60" s="3"/>
      <c r="H60" s="3"/>
      <c r="I60" s="3"/>
    </row>
    <row r="61" spans="1:9" s="25" customFormat="1">
      <c r="A61" s="3"/>
      <c r="B61" s="3"/>
      <c r="D61" s="29"/>
      <c r="F61" s="3"/>
      <c r="G61" s="3"/>
      <c r="H61" s="3"/>
      <c r="I61" s="3"/>
    </row>
    <row r="62" spans="1:9" s="25" customFormat="1">
      <c r="A62" s="3"/>
      <c r="B62" s="3"/>
      <c r="D62" s="29"/>
      <c r="F62" s="3"/>
      <c r="G62" s="3"/>
      <c r="H62" s="3"/>
      <c r="I62" s="3"/>
    </row>
    <row r="63" spans="1:9" s="25" customFormat="1">
      <c r="A63" s="3"/>
      <c r="B63" s="3"/>
      <c r="D63" s="29"/>
      <c r="F63" s="3"/>
      <c r="G63" s="3"/>
      <c r="H63" s="3"/>
      <c r="I63" s="3"/>
    </row>
    <row r="64" spans="1:9" s="25" customFormat="1">
      <c r="A64" s="3"/>
      <c r="B64" s="3"/>
      <c r="D64" s="29"/>
      <c r="F64" s="3"/>
      <c r="G64" s="3"/>
      <c r="H64" s="3"/>
      <c r="I64" s="3"/>
    </row>
    <row r="65" spans="1:9" s="25" customFormat="1">
      <c r="A65" s="3"/>
      <c r="B65" s="3"/>
      <c r="D65" s="29"/>
      <c r="F65" s="3"/>
      <c r="G65" s="3"/>
      <c r="H65" s="3"/>
      <c r="I65" s="3"/>
    </row>
    <row r="66" spans="1:9" s="25" customFormat="1">
      <c r="A66" s="3"/>
      <c r="B66" s="3"/>
      <c r="D66" s="29"/>
      <c r="F66" s="3"/>
      <c r="G66" s="3"/>
      <c r="H66" s="3"/>
      <c r="I66" s="3"/>
    </row>
    <row r="67" spans="1:9" s="25" customFormat="1">
      <c r="A67" s="3"/>
      <c r="B67" s="3"/>
      <c r="D67" s="29"/>
      <c r="F67" s="3"/>
      <c r="G67" s="3"/>
      <c r="H67" s="3"/>
      <c r="I67" s="3"/>
    </row>
    <row r="68" spans="1:9" s="25" customFormat="1">
      <c r="A68" s="3"/>
      <c r="B68" s="3"/>
      <c r="D68" s="29"/>
      <c r="F68" s="3"/>
      <c r="G68" s="3"/>
      <c r="H68" s="3"/>
      <c r="I68" s="3"/>
    </row>
    <row r="69" spans="1:9" s="25" customFormat="1">
      <c r="A69" s="3"/>
      <c r="B69" s="3"/>
      <c r="D69" s="29"/>
      <c r="F69" s="3"/>
      <c r="G69" s="3"/>
      <c r="H69" s="3"/>
      <c r="I69" s="3"/>
    </row>
    <row r="70" spans="1:9" s="25" customFormat="1">
      <c r="A70" s="3"/>
      <c r="B70" s="3"/>
      <c r="D70" s="29"/>
      <c r="F70" s="3"/>
      <c r="G70" s="3"/>
      <c r="H70" s="3"/>
      <c r="I70" s="3"/>
    </row>
    <row r="71" spans="1:9" s="25" customFormat="1">
      <c r="A71" s="3"/>
      <c r="B71" s="3"/>
      <c r="D71" s="29"/>
      <c r="F71" s="3"/>
      <c r="G71" s="3"/>
      <c r="H71" s="3"/>
      <c r="I71" s="3"/>
    </row>
    <row r="72" spans="1:9" s="25" customFormat="1">
      <c r="A72" s="3"/>
      <c r="B72" s="3"/>
      <c r="D72" s="29"/>
      <c r="F72" s="3"/>
      <c r="G72" s="3"/>
      <c r="H72" s="3"/>
      <c r="I72" s="3"/>
    </row>
    <row r="73" spans="1:9" s="25" customFormat="1">
      <c r="A73" s="3"/>
      <c r="B73" s="3"/>
      <c r="D73" s="29"/>
      <c r="F73" s="3"/>
      <c r="G73" s="3"/>
      <c r="H73" s="3"/>
      <c r="I73" s="3"/>
    </row>
    <row r="74" spans="1:9" s="25" customFormat="1">
      <c r="A74" s="3"/>
      <c r="B74" s="3"/>
      <c r="D74" s="29"/>
      <c r="F74" s="3"/>
      <c r="G74" s="3"/>
      <c r="H74" s="3"/>
      <c r="I74" s="3"/>
    </row>
    <row r="75" spans="1:9" s="25" customFormat="1">
      <c r="A75" s="3"/>
      <c r="B75" s="3"/>
      <c r="D75" s="29"/>
      <c r="F75" s="3"/>
      <c r="G75" s="3"/>
      <c r="H75" s="3"/>
      <c r="I75" s="3"/>
    </row>
    <row r="76" spans="1:9" s="25" customFormat="1">
      <c r="A76" s="3"/>
      <c r="B76" s="3"/>
      <c r="D76" s="29"/>
      <c r="F76" s="3"/>
      <c r="G76" s="3"/>
      <c r="H76" s="3"/>
      <c r="I76" s="3"/>
    </row>
    <row r="77" spans="1:9" s="25" customFormat="1">
      <c r="A77" s="3"/>
      <c r="B77" s="3"/>
      <c r="D77" s="29"/>
      <c r="F77" s="3"/>
      <c r="G77" s="3"/>
      <c r="H77" s="3"/>
      <c r="I77" s="3"/>
    </row>
    <row r="78" spans="1:9" s="25" customFormat="1">
      <c r="A78" s="3"/>
      <c r="B78" s="3"/>
      <c r="D78" s="29"/>
      <c r="F78" s="3"/>
      <c r="G78" s="3"/>
      <c r="H78" s="3"/>
      <c r="I78" s="3"/>
    </row>
    <row r="79" spans="1:9" s="25" customFormat="1">
      <c r="A79" s="3"/>
      <c r="B79" s="3"/>
      <c r="D79" s="29"/>
      <c r="F79" s="3"/>
      <c r="G79" s="3"/>
      <c r="H79" s="3"/>
      <c r="I79" s="3"/>
    </row>
    <row r="80" spans="1:9" s="25" customFormat="1">
      <c r="A80" s="3"/>
      <c r="B80" s="3"/>
      <c r="D80" s="29"/>
      <c r="F80" s="3"/>
      <c r="G80" s="3"/>
      <c r="H80" s="3"/>
      <c r="I80" s="3"/>
    </row>
    <row r="81" spans="1:9" s="25" customFormat="1">
      <c r="A81" s="3"/>
      <c r="B81" s="3"/>
      <c r="D81" s="29"/>
      <c r="F81" s="3"/>
      <c r="G81" s="3"/>
      <c r="H81" s="3"/>
      <c r="I81" s="3"/>
    </row>
    <row r="82" spans="1:9" s="25" customFormat="1">
      <c r="A82" s="3"/>
      <c r="B82" s="3"/>
      <c r="D82" s="29"/>
      <c r="F82" s="3"/>
      <c r="G82" s="3"/>
      <c r="H82" s="3"/>
      <c r="I82" s="3"/>
    </row>
    <row r="83" spans="1:9" s="25" customFormat="1">
      <c r="A83" s="3"/>
      <c r="B83" s="3"/>
      <c r="D83" s="29"/>
      <c r="F83" s="3"/>
      <c r="G83" s="3"/>
      <c r="H83" s="3"/>
      <c r="I83" s="3"/>
    </row>
    <row r="84" spans="1:9" s="25" customFormat="1">
      <c r="A84" s="3"/>
      <c r="B84" s="3"/>
      <c r="D84" s="29"/>
      <c r="F84" s="3"/>
      <c r="G84" s="3"/>
      <c r="H84" s="3"/>
      <c r="I84" s="3"/>
    </row>
    <row r="85" spans="1:9" s="25" customFormat="1">
      <c r="A85" s="3"/>
      <c r="B85" s="3"/>
      <c r="D85" s="29"/>
      <c r="F85" s="3"/>
      <c r="G85" s="3"/>
      <c r="H85" s="3"/>
      <c r="I85" s="3"/>
    </row>
    <row r="86" spans="1:9" s="25" customFormat="1">
      <c r="A86" s="3"/>
      <c r="B86" s="3"/>
      <c r="D86" s="29"/>
      <c r="F86" s="3"/>
      <c r="G86" s="3"/>
      <c r="H86" s="3"/>
      <c r="I86" s="3"/>
    </row>
    <row r="87" spans="1:9" s="25" customFormat="1">
      <c r="A87" s="3"/>
      <c r="B87" s="3"/>
      <c r="D87" s="29"/>
      <c r="F87" s="3"/>
      <c r="G87" s="3"/>
      <c r="H87" s="3"/>
      <c r="I87" s="3"/>
    </row>
    <row r="88" spans="1:9" s="25" customFormat="1">
      <c r="A88" s="3"/>
      <c r="B88" s="3"/>
      <c r="D88" s="29"/>
      <c r="F88" s="3"/>
      <c r="G88" s="3"/>
      <c r="H88" s="3"/>
      <c r="I88" s="3"/>
    </row>
    <row r="89" spans="1:9" s="25" customFormat="1">
      <c r="A89" s="3"/>
      <c r="B89" s="3"/>
      <c r="D89" s="29"/>
      <c r="F89" s="3"/>
      <c r="G89" s="3"/>
      <c r="H89" s="3"/>
      <c r="I89" s="3"/>
    </row>
    <row r="90" spans="1:9" s="25" customFormat="1">
      <c r="A90" s="3"/>
      <c r="B90" s="3"/>
      <c r="D90" s="29"/>
      <c r="F90" s="3"/>
      <c r="G90" s="3"/>
      <c r="H90" s="3"/>
      <c r="I90" s="3"/>
    </row>
    <row r="91" spans="1:9" s="25" customFormat="1">
      <c r="A91" s="3"/>
      <c r="B91" s="3"/>
      <c r="D91" s="29"/>
      <c r="F91" s="3"/>
      <c r="G91" s="3"/>
      <c r="H91" s="3"/>
      <c r="I91" s="3"/>
    </row>
    <row r="92" spans="1:9" s="25" customFormat="1">
      <c r="A92" s="3"/>
      <c r="B92" s="3"/>
      <c r="D92" s="29"/>
      <c r="F92" s="3"/>
      <c r="G92" s="3"/>
      <c r="H92" s="3"/>
      <c r="I92" s="3"/>
    </row>
    <row r="93" spans="1:9" s="25" customFormat="1">
      <c r="A93" s="3"/>
      <c r="B93" s="3"/>
      <c r="D93" s="29"/>
      <c r="F93" s="3"/>
      <c r="G93" s="3"/>
      <c r="H93" s="3"/>
      <c r="I93" s="3"/>
    </row>
    <row r="94" spans="1:9" s="25" customFormat="1">
      <c r="A94" s="3"/>
      <c r="B94" s="3"/>
      <c r="D94" s="29"/>
      <c r="F94" s="3"/>
      <c r="G94" s="3"/>
      <c r="H94" s="3"/>
      <c r="I94" s="3"/>
    </row>
    <row r="95" spans="1:9" s="25" customFormat="1">
      <c r="A95" s="3"/>
      <c r="B95" s="3"/>
      <c r="D95" s="29"/>
      <c r="F95" s="3"/>
      <c r="G95" s="3"/>
      <c r="H95" s="3"/>
      <c r="I95" s="3"/>
    </row>
    <row r="96" spans="1:9" s="25" customFormat="1">
      <c r="A96" s="3"/>
      <c r="B96" s="3"/>
      <c r="D96" s="29"/>
      <c r="F96" s="3"/>
      <c r="G96" s="3"/>
      <c r="H96" s="3"/>
      <c r="I96" s="3"/>
    </row>
    <row r="97" spans="1:9" s="25" customFormat="1">
      <c r="A97" s="3"/>
      <c r="B97" s="3"/>
      <c r="D97" s="29"/>
      <c r="F97" s="3"/>
      <c r="G97" s="3"/>
      <c r="H97" s="3"/>
      <c r="I97" s="3"/>
    </row>
    <row r="98" spans="1:9" s="25" customFormat="1">
      <c r="A98" s="3"/>
      <c r="B98" s="3"/>
      <c r="D98" s="29"/>
      <c r="F98" s="3"/>
      <c r="G98" s="3"/>
      <c r="H98" s="3"/>
      <c r="I98" s="3"/>
    </row>
    <row r="99" spans="1:9" s="25" customFormat="1">
      <c r="A99" s="3"/>
      <c r="B99" s="3"/>
      <c r="D99" s="29"/>
      <c r="F99" s="3"/>
      <c r="G99" s="3"/>
      <c r="H99" s="3"/>
      <c r="I99" s="3"/>
    </row>
    <row r="100" spans="1:9" s="25" customFormat="1">
      <c r="A100" s="3"/>
      <c r="B100" s="3"/>
      <c r="D100" s="29"/>
      <c r="F100" s="3"/>
      <c r="G100" s="3"/>
      <c r="H100" s="3"/>
      <c r="I100" s="3"/>
    </row>
    <row r="101" spans="1:9" s="25" customFormat="1">
      <c r="A101" s="3"/>
      <c r="B101" s="3"/>
      <c r="D101" s="29"/>
      <c r="F101" s="3"/>
      <c r="G101" s="3"/>
      <c r="H101" s="3"/>
      <c r="I101" s="3"/>
    </row>
    <row r="102" spans="1:9" s="25" customFormat="1">
      <c r="A102" s="3"/>
      <c r="B102" s="3"/>
      <c r="D102" s="29"/>
      <c r="F102" s="3"/>
      <c r="G102" s="3"/>
      <c r="H102" s="3"/>
      <c r="I102" s="3"/>
    </row>
    <row r="103" spans="1:9" s="25" customFormat="1">
      <c r="A103" s="3"/>
      <c r="B103" s="3"/>
      <c r="D103" s="29"/>
      <c r="F103" s="3"/>
      <c r="G103" s="3"/>
      <c r="H103" s="3"/>
      <c r="I103" s="3"/>
    </row>
    <row r="104" spans="1:9" s="25" customFormat="1">
      <c r="A104" s="3"/>
      <c r="B104" s="3"/>
      <c r="D104" s="29"/>
      <c r="F104" s="3"/>
      <c r="G104" s="3"/>
      <c r="H104" s="3"/>
      <c r="I104" s="3"/>
    </row>
    <row r="105" spans="1:9" s="25" customFormat="1">
      <c r="A105" s="3"/>
      <c r="B105" s="3"/>
      <c r="D105" s="29"/>
      <c r="F105" s="3"/>
      <c r="G105" s="3"/>
      <c r="H105" s="3"/>
      <c r="I105" s="3"/>
    </row>
    <row r="106" spans="1:9" s="25" customFormat="1">
      <c r="A106" s="3"/>
      <c r="B106" s="3"/>
      <c r="D106" s="29"/>
      <c r="F106" s="3"/>
      <c r="G106" s="3"/>
      <c r="H106" s="3"/>
      <c r="I106" s="3"/>
    </row>
    <row r="107" spans="1:9" s="25" customFormat="1">
      <c r="A107" s="3"/>
      <c r="B107" s="3"/>
      <c r="D107" s="29"/>
      <c r="F107" s="3"/>
      <c r="G107" s="3"/>
      <c r="H107" s="3"/>
      <c r="I107" s="3"/>
    </row>
    <row r="108" spans="1:9" s="25" customFormat="1">
      <c r="A108" s="3"/>
      <c r="B108" s="3"/>
      <c r="D108" s="29"/>
      <c r="F108" s="3"/>
      <c r="G108" s="3"/>
      <c r="H108" s="3"/>
      <c r="I108" s="3"/>
    </row>
    <row r="109" spans="1:9" s="25" customFormat="1">
      <c r="A109" s="3"/>
      <c r="B109" s="3"/>
      <c r="D109" s="29"/>
      <c r="F109" s="3"/>
      <c r="G109" s="3"/>
      <c r="H109" s="3"/>
      <c r="I109" s="3"/>
    </row>
    <row r="110" spans="1:9" s="25" customFormat="1">
      <c r="A110" s="3"/>
      <c r="B110" s="3"/>
      <c r="D110" s="29"/>
      <c r="F110" s="3"/>
      <c r="G110" s="3"/>
      <c r="H110" s="3"/>
      <c r="I110" s="3"/>
    </row>
    <row r="111" spans="1:9" s="25" customFormat="1">
      <c r="A111" s="3"/>
      <c r="B111" s="3"/>
      <c r="D111" s="29"/>
      <c r="F111" s="3"/>
      <c r="G111" s="3"/>
      <c r="H111" s="3"/>
      <c r="I111" s="3"/>
    </row>
    <row r="112" spans="1:9" s="25" customFormat="1">
      <c r="A112" s="3"/>
      <c r="B112" s="3"/>
      <c r="D112" s="29"/>
      <c r="F112" s="3"/>
      <c r="G112" s="3"/>
      <c r="H112" s="3"/>
      <c r="I112" s="3"/>
    </row>
    <row r="113" spans="1:9" s="25" customFormat="1">
      <c r="A113" s="3"/>
      <c r="B113" s="3"/>
      <c r="D113" s="29"/>
      <c r="F113" s="3"/>
      <c r="G113" s="3"/>
      <c r="H113" s="3"/>
      <c r="I113" s="3"/>
    </row>
    <row r="114" spans="1:9" s="25" customFormat="1">
      <c r="A114" s="3"/>
      <c r="B114" s="3"/>
      <c r="D114" s="29"/>
      <c r="F114" s="3"/>
      <c r="G114" s="3"/>
      <c r="H114" s="3"/>
      <c r="I114" s="3"/>
    </row>
    <row r="115" spans="1:9" s="25" customFormat="1">
      <c r="A115" s="3"/>
      <c r="B115" s="3"/>
      <c r="D115" s="29"/>
      <c r="F115" s="3"/>
      <c r="G115" s="3"/>
      <c r="H115" s="3"/>
      <c r="I115" s="3"/>
    </row>
    <row r="116" spans="1:9" s="25" customFormat="1">
      <c r="A116" s="3"/>
      <c r="B116" s="3"/>
      <c r="D116" s="29"/>
      <c r="F116" s="3"/>
      <c r="G116" s="3"/>
      <c r="H116" s="3"/>
      <c r="I116" s="3"/>
    </row>
    <row r="117" spans="1:9" s="25" customFormat="1">
      <c r="A117" s="3"/>
      <c r="B117" s="3"/>
      <c r="D117" s="29"/>
      <c r="F117" s="3"/>
      <c r="G117" s="3"/>
      <c r="H117" s="3"/>
      <c r="I117" s="3"/>
    </row>
    <row r="118" spans="1:9" s="25" customFormat="1">
      <c r="A118" s="3"/>
      <c r="B118" s="3"/>
      <c r="D118" s="29"/>
      <c r="F118" s="3"/>
      <c r="G118" s="3"/>
      <c r="H118" s="3"/>
      <c r="I118" s="3"/>
    </row>
    <row r="119" spans="1:9" s="25" customFormat="1">
      <c r="A119" s="3"/>
      <c r="B119" s="3"/>
      <c r="D119" s="29"/>
      <c r="F119" s="3"/>
      <c r="G119" s="3"/>
      <c r="H119" s="3"/>
      <c r="I119" s="3"/>
    </row>
    <row r="120" spans="1:9" s="25" customFormat="1">
      <c r="A120" s="3"/>
      <c r="B120" s="3"/>
      <c r="D120" s="29"/>
      <c r="F120" s="3"/>
      <c r="G120" s="3"/>
      <c r="H120" s="3"/>
      <c r="I120" s="3"/>
    </row>
    <row r="121" spans="1:9" s="25" customFormat="1">
      <c r="A121" s="3"/>
      <c r="B121" s="3"/>
      <c r="D121" s="29"/>
      <c r="F121" s="3"/>
      <c r="G121" s="3"/>
      <c r="H121" s="3"/>
      <c r="I121" s="3"/>
    </row>
    <row r="122" spans="1:9" s="25" customFormat="1">
      <c r="A122" s="3"/>
      <c r="B122" s="3"/>
      <c r="D122" s="29"/>
      <c r="F122" s="3"/>
      <c r="G122" s="3"/>
      <c r="H122" s="3"/>
      <c r="I122" s="3"/>
    </row>
    <row r="123" spans="1:9" s="25" customFormat="1">
      <c r="A123" s="3"/>
      <c r="B123" s="3"/>
      <c r="D123" s="29"/>
      <c r="F123" s="3"/>
      <c r="G123" s="3"/>
      <c r="H123" s="3"/>
      <c r="I123" s="3"/>
    </row>
    <row r="124" spans="1:9" s="25" customFormat="1">
      <c r="A124" s="3"/>
      <c r="B124" s="3"/>
      <c r="D124" s="29"/>
      <c r="F124" s="3"/>
      <c r="G124" s="3"/>
      <c r="H124" s="3"/>
      <c r="I124" s="3"/>
    </row>
    <row r="125" spans="1:9" s="25" customFormat="1">
      <c r="A125" s="3"/>
      <c r="B125" s="3"/>
      <c r="D125" s="29"/>
      <c r="F125" s="3"/>
      <c r="G125" s="3"/>
      <c r="H125" s="3"/>
      <c r="I125" s="3"/>
    </row>
    <row r="126" spans="1:9" s="25" customFormat="1">
      <c r="A126" s="3"/>
      <c r="B126" s="3"/>
      <c r="D126" s="29"/>
      <c r="F126" s="3"/>
      <c r="G126" s="3"/>
      <c r="H126" s="3"/>
      <c r="I126" s="3"/>
    </row>
    <row r="127" spans="1:9" s="25" customFormat="1">
      <c r="A127" s="3"/>
      <c r="B127" s="3"/>
      <c r="D127" s="29"/>
      <c r="F127" s="3"/>
      <c r="G127" s="3"/>
      <c r="H127" s="3"/>
      <c r="I127" s="3"/>
    </row>
    <row r="128" spans="1:9" s="25" customFormat="1">
      <c r="A128" s="3"/>
      <c r="B128" s="3"/>
      <c r="D128" s="29"/>
      <c r="F128" s="3"/>
      <c r="G128" s="3"/>
      <c r="H128" s="3"/>
      <c r="I128" s="3"/>
    </row>
    <row r="129" spans="1:9" s="25" customFormat="1">
      <c r="A129" s="3"/>
      <c r="B129" s="3"/>
      <c r="D129" s="29"/>
      <c r="F129" s="3"/>
      <c r="G129" s="3"/>
      <c r="H129" s="3"/>
      <c r="I129" s="3"/>
    </row>
    <row r="130" spans="1:9" s="25" customFormat="1">
      <c r="A130" s="3"/>
      <c r="B130" s="3"/>
      <c r="D130" s="29"/>
      <c r="F130" s="3"/>
      <c r="G130" s="3"/>
      <c r="H130" s="3"/>
      <c r="I130" s="3"/>
    </row>
    <row r="131" spans="1:9" s="25" customFormat="1">
      <c r="A131" s="3"/>
      <c r="B131" s="3"/>
      <c r="D131" s="29"/>
      <c r="F131" s="3"/>
      <c r="G131" s="3"/>
      <c r="H131" s="3"/>
      <c r="I131" s="3"/>
    </row>
    <row r="132" spans="1:9" s="25" customFormat="1">
      <c r="A132" s="3"/>
      <c r="B132" s="3"/>
      <c r="D132" s="29"/>
      <c r="F132" s="3"/>
      <c r="G132" s="3"/>
      <c r="H132" s="3"/>
      <c r="I132" s="3"/>
    </row>
    <row r="133" spans="1:9" s="25" customFormat="1">
      <c r="A133" s="3"/>
      <c r="B133" s="3"/>
      <c r="D133" s="29"/>
      <c r="F133" s="3"/>
      <c r="G133" s="3"/>
      <c r="H133" s="3"/>
      <c r="I133" s="3"/>
    </row>
    <row r="134" spans="1:9" s="25" customFormat="1">
      <c r="A134" s="3"/>
      <c r="B134" s="3"/>
      <c r="D134" s="29"/>
      <c r="F134" s="3"/>
      <c r="G134" s="3"/>
      <c r="H134" s="3"/>
      <c r="I134" s="3"/>
    </row>
    <row r="135" spans="1:9" s="25" customFormat="1">
      <c r="A135" s="3"/>
      <c r="B135" s="3"/>
      <c r="D135" s="29"/>
      <c r="F135" s="3"/>
      <c r="G135" s="3"/>
      <c r="H135" s="3"/>
      <c r="I135" s="3"/>
    </row>
    <row r="136" spans="1:9" s="25" customFormat="1">
      <c r="A136" s="3"/>
      <c r="B136" s="3"/>
      <c r="D136" s="29"/>
      <c r="F136" s="3"/>
      <c r="G136" s="3"/>
      <c r="H136" s="3"/>
      <c r="I136" s="3"/>
    </row>
    <row r="137" spans="1:9" s="25" customFormat="1">
      <c r="A137" s="3"/>
      <c r="B137" s="3"/>
      <c r="D137" s="29"/>
      <c r="F137" s="3"/>
      <c r="G137" s="3"/>
      <c r="H137" s="3"/>
      <c r="I137" s="3"/>
    </row>
    <row r="138" spans="1:9" s="25" customFormat="1">
      <c r="A138" s="3"/>
      <c r="B138" s="3"/>
      <c r="D138" s="29"/>
      <c r="F138" s="3"/>
      <c r="G138" s="3"/>
      <c r="H138" s="3"/>
      <c r="I138" s="3"/>
    </row>
    <row r="139" spans="1:9" s="25" customFormat="1">
      <c r="A139" s="3"/>
      <c r="B139" s="3"/>
      <c r="D139" s="29"/>
      <c r="F139" s="3"/>
      <c r="G139" s="3"/>
      <c r="H139" s="3"/>
      <c r="I139" s="3"/>
    </row>
    <row r="140" spans="1:9" s="25" customFormat="1">
      <c r="A140" s="3"/>
      <c r="B140" s="3"/>
      <c r="D140" s="29"/>
      <c r="F140" s="3"/>
      <c r="G140" s="3"/>
      <c r="H140" s="3"/>
      <c r="I140" s="3"/>
    </row>
    <row r="141" spans="1:9" s="25" customFormat="1">
      <c r="A141" s="3"/>
      <c r="B141" s="3"/>
      <c r="D141" s="29"/>
      <c r="F141" s="3"/>
      <c r="G141" s="3"/>
      <c r="H141" s="3"/>
      <c r="I141" s="3"/>
    </row>
    <row r="142" spans="1:9" s="25" customFormat="1">
      <c r="A142" s="3"/>
      <c r="B142" s="3"/>
      <c r="D142" s="29"/>
      <c r="F142" s="3"/>
      <c r="G142" s="3"/>
      <c r="H142" s="3"/>
      <c r="I142" s="3"/>
    </row>
    <row r="143" spans="1:9" s="25" customFormat="1">
      <c r="A143" s="3"/>
      <c r="B143" s="3"/>
      <c r="D143" s="29"/>
      <c r="F143" s="3"/>
      <c r="G143" s="3"/>
      <c r="H143" s="3"/>
      <c r="I143" s="3"/>
    </row>
    <row r="144" spans="1:9" s="25" customFormat="1">
      <c r="A144" s="3"/>
      <c r="B144" s="3"/>
      <c r="D144" s="29"/>
      <c r="F144" s="3"/>
      <c r="G144" s="3"/>
      <c r="H144" s="3"/>
      <c r="I144" s="3"/>
    </row>
    <row r="145" spans="1:9" s="25" customFormat="1">
      <c r="A145" s="3"/>
      <c r="B145" s="3"/>
      <c r="D145" s="29"/>
      <c r="F145" s="3"/>
      <c r="G145" s="3"/>
      <c r="H145" s="3"/>
      <c r="I145" s="3"/>
    </row>
    <row r="146" spans="1:9" s="25" customFormat="1">
      <c r="A146" s="3"/>
      <c r="B146" s="3"/>
      <c r="D146" s="29"/>
      <c r="F146" s="3"/>
      <c r="G146" s="3"/>
      <c r="H146" s="3"/>
      <c r="I146" s="3"/>
    </row>
    <row r="147" spans="1:9" s="25" customFormat="1">
      <c r="A147" s="3"/>
      <c r="B147" s="3"/>
      <c r="D147" s="29"/>
      <c r="F147" s="3"/>
      <c r="G147" s="3"/>
      <c r="H147" s="3"/>
      <c r="I147" s="3"/>
    </row>
    <row r="148" spans="1:9" s="25" customFormat="1">
      <c r="A148" s="3"/>
      <c r="B148" s="3"/>
      <c r="D148" s="29"/>
      <c r="F148" s="3"/>
      <c r="G148" s="3"/>
      <c r="H148" s="3"/>
      <c r="I148" s="3"/>
    </row>
    <row r="149" spans="1:9" s="25" customFormat="1">
      <c r="A149" s="3"/>
      <c r="B149" s="3"/>
      <c r="D149" s="29"/>
      <c r="F149" s="3"/>
      <c r="G149" s="3"/>
      <c r="H149" s="3"/>
      <c r="I149" s="3"/>
    </row>
    <row r="150" spans="1:9" s="25" customFormat="1">
      <c r="A150" s="3"/>
      <c r="B150" s="3"/>
      <c r="D150" s="29"/>
      <c r="F150" s="3"/>
      <c r="G150" s="3"/>
      <c r="H150" s="3"/>
      <c r="I150" s="3"/>
    </row>
    <row r="151" spans="1:9" s="25" customFormat="1">
      <c r="A151" s="3"/>
      <c r="B151" s="3"/>
      <c r="D151" s="29"/>
      <c r="F151" s="3"/>
      <c r="G151" s="3"/>
      <c r="H151" s="3"/>
      <c r="I151" s="3"/>
    </row>
    <row r="152" spans="1:9" s="25" customFormat="1">
      <c r="A152" s="3"/>
      <c r="B152" s="3"/>
      <c r="D152" s="29"/>
      <c r="F152" s="3"/>
      <c r="G152" s="3"/>
      <c r="H152" s="3"/>
      <c r="I152" s="3"/>
    </row>
    <row r="153" spans="1:9" s="25" customFormat="1">
      <c r="A153" s="3"/>
      <c r="B153" s="3"/>
      <c r="D153" s="29"/>
      <c r="F153" s="3"/>
      <c r="G153" s="3"/>
      <c r="H153" s="3"/>
      <c r="I153" s="3"/>
    </row>
    <row r="154" spans="1:9" s="25" customFormat="1">
      <c r="A154" s="3"/>
      <c r="B154" s="3"/>
      <c r="D154" s="29"/>
      <c r="F154" s="3"/>
      <c r="G154" s="3"/>
      <c r="H154" s="3"/>
      <c r="I154" s="3"/>
    </row>
    <row r="155" spans="1:9" s="25" customFormat="1">
      <c r="A155" s="3"/>
      <c r="B155" s="3"/>
      <c r="D155" s="29"/>
      <c r="F155" s="3"/>
      <c r="G155" s="3"/>
      <c r="H155" s="3"/>
      <c r="I155" s="3"/>
    </row>
    <row r="156" spans="1:9" s="25" customFormat="1">
      <c r="A156" s="3"/>
      <c r="B156" s="3"/>
      <c r="D156" s="29"/>
      <c r="F156" s="3"/>
      <c r="G156" s="3"/>
      <c r="H156" s="3"/>
      <c r="I156" s="3"/>
    </row>
    <row r="157" spans="1:9" s="25" customFormat="1">
      <c r="A157" s="3"/>
      <c r="B157" s="3"/>
      <c r="D157" s="29"/>
      <c r="F157" s="3"/>
      <c r="G157" s="3"/>
      <c r="H157" s="3"/>
      <c r="I157" s="3"/>
    </row>
    <row r="158" spans="1:9" s="25" customFormat="1">
      <c r="A158" s="3"/>
      <c r="B158" s="3"/>
      <c r="D158" s="29"/>
      <c r="F158" s="3"/>
      <c r="G158" s="3"/>
      <c r="H158" s="3"/>
      <c r="I158" s="3"/>
    </row>
    <row r="159" spans="1:9" s="25" customFormat="1">
      <c r="A159" s="3"/>
      <c r="B159" s="3"/>
      <c r="D159" s="29"/>
      <c r="F159" s="3"/>
      <c r="G159" s="3"/>
      <c r="H159" s="3"/>
      <c r="I159" s="3"/>
    </row>
    <row r="160" spans="1:9" s="25" customFormat="1">
      <c r="A160" s="3"/>
      <c r="B160" s="3"/>
      <c r="D160" s="29"/>
      <c r="F160" s="3"/>
      <c r="G160" s="3"/>
      <c r="H160" s="3"/>
      <c r="I160" s="3"/>
    </row>
    <row r="161" spans="1:9" s="25" customFormat="1">
      <c r="A161" s="3"/>
      <c r="B161" s="3"/>
      <c r="D161" s="29"/>
      <c r="F161" s="3"/>
      <c r="G161" s="3"/>
      <c r="H161" s="3"/>
      <c r="I161" s="3"/>
    </row>
    <row r="162" spans="1:9" s="25" customFormat="1">
      <c r="A162" s="3"/>
      <c r="B162" s="3"/>
      <c r="D162" s="29"/>
      <c r="F162" s="3"/>
      <c r="G162" s="3"/>
      <c r="H162" s="3"/>
      <c r="I162" s="3"/>
    </row>
    <row r="163" spans="1:9" s="25" customFormat="1">
      <c r="A163" s="3"/>
      <c r="B163" s="3"/>
      <c r="D163" s="29"/>
      <c r="F163" s="3"/>
      <c r="G163" s="3"/>
      <c r="H163" s="3"/>
      <c r="I163" s="3"/>
    </row>
    <row r="164" spans="1:9" s="25" customFormat="1">
      <c r="A164" s="3"/>
      <c r="B164" s="3"/>
      <c r="D164" s="29"/>
      <c r="F164" s="3"/>
      <c r="G164" s="3"/>
      <c r="H164" s="3"/>
      <c r="I164" s="3"/>
    </row>
    <row r="165" spans="1:9" s="25" customFormat="1">
      <c r="A165" s="3"/>
      <c r="B165" s="3"/>
      <c r="D165" s="29"/>
      <c r="F165" s="3"/>
      <c r="G165" s="3"/>
      <c r="H165" s="3"/>
      <c r="I165" s="3"/>
    </row>
    <row r="166" spans="1:9" s="25" customFormat="1">
      <c r="A166" s="3"/>
      <c r="B166" s="3"/>
      <c r="D166" s="29"/>
      <c r="F166" s="3"/>
      <c r="G166" s="3"/>
      <c r="H166" s="3"/>
      <c r="I166" s="3"/>
    </row>
    <row r="167" spans="1:9" s="25" customFormat="1">
      <c r="A167" s="3"/>
      <c r="B167" s="3"/>
      <c r="D167" s="29"/>
      <c r="F167" s="3"/>
      <c r="G167" s="3"/>
      <c r="H167" s="3"/>
      <c r="I167" s="3"/>
    </row>
    <row r="168" spans="1:9" s="25" customFormat="1">
      <c r="A168" s="3"/>
      <c r="B168" s="3"/>
      <c r="D168" s="29"/>
      <c r="F168" s="3"/>
      <c r="G168" s="3"/>
      <c r="H168" s="3"/>
      <c r="I168" s="3"/>
    </row>
    <row r="169" spans="1:9" s="25" customFormat="1">
      <c r="A169" s="3"/>
      <c r="B169" s="3"/>
      <c r="D169" s="29"/>
      <c r="F169" s="3"/>
      <c r="G169" s="3"/>
      <c r="H169" s="3"/>
      <c r="I169" s="3"/>
    </row>
    <row r="170" spans="1:9" s="25" customFormat="1">
      <c r="A170" s="3"/>
      <c r="B170" s="3"/>
      <c r="D170" s="29"/>
      <c r="F170" s="3"/>
      <c r="G170" s="3"/>
      <c r="H170" s="3"/>
      <c r="I170" s="3"/>
    </row>
    <row r="171" spans="1:9" s="25" customFormat="1">
      <c r="A171" s="3"/>
      <c r="B171" s="3"/>
      <c r="D171" s="29"/>
      <c r="F171" s="3"/>
      <c r="G171" s="3"/>
      <c r="H171" s="3"/>
      <c r="I171" s="3"/>
    </row>
    <row r="172" spans="1:9" s="25" customFormat="1">
      <c r="A172" s="3"/>
      <c r="B172" s="3"/>
      <c r="D172" s="29"/>
      <c r="F172" s="3"/>
      <c r="G172" s="3"/>
      <c r="H172" s="3"/>
      <c r="I172" s="3"/>
    </row>
    <row r="173" spans="1:9" s="25" customFormat="1">
      <c r="A173" s="3"/>
      <c r="B173" s="3"/>
      <c r="D173" s="29"/>
      <c r="F173" s="3"/>
      <c r="G173" s="3"/>
      <c r="H173" s="3"/>
      <c r="I173" s="3"/>
    </row>
  </sheetData>
  <mergeCells count="8">
    <mergeCell ref="A11:B11"/>
    <mergeCell ref="A1:H1"/>
    <mergeCell ref="A3:H3"/>
    <mergeCell ref="G6:H6"/>
    <mergeCell ref="A6:A7"/>
    <mergeCell ref="B6:B7"/>
    <mergeCell ref="C6:D6"/>
    <mergeCell ref="E6:F6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08"/>
  <sheetViews>
    <sheetView workbookViewId="0">
      <selection sqref="A1:F1"/>
    </sheetView>
  </sheetViews>
  <sheetFormatPr defaultColWidth="9.140625" defaultRowHeight="16.5" outlineLevelRow="1"/>
  <cols>
    <col min="1" max="1" width="6" style="63" customWidth="1"/>
    <col min="2" max="2" width="12.5703125" style="59" customWidth="1"/>
    <col min="3" max="3" width="7" style="60" customWidth="1"/>
    <col min="4" max="4" width="13.7109375" style="61" customWidth="1"/>
    <col min="5" max="5" width="23.140625" style="35" customWidth="1"/>
    <col min="6" max="6" width="24.85546875" style="62" customWidth="1"/>
    <col min="7" max="7" width="21.5703125" style="31" customWidth="1"/>
    <col min="8" max="8" width="9.140625" style="31" customWidth="1"/>
    <col min="9" max="16384" width="9.140625" style="31"/>
  </cols>
  <sheetData>
    <row r="1" spans="1:8" ht="18" customHeight="1">
      <c r="A1" s="192" t="s">
        <v>0</v>
      </c>
      <c r="B1" s="192"/>
      <c r="C1" s="192"/>
      <c r="D1" s="192"/>
      <c r="E1" s="192"/>
      <c r="F1" s="192"/>
    </row>
    <row r="2" spans="1:8" ht="7.9" customHeight="1">
      <c r="A2" s="32"/>
      <c r="B2" s="32"/>
      <c r="C2" s="32"/>
      <c r="D2" s="32"/>
      <c r="E2" s="32"/>
      <c r="F2" s="32"/>
    </row>
    <row r="3" spans="1:8" ht="50.25" customHeight="1">
      <c r="A3" s="193" t="s">
        <v>379</v>
      </c>
      <c r="B3" s="193"/>
      <c r="C3" s="193"/>
      <c r="D3" s="193"/>
      <c r="E3" s="193"/>
      <c r="F3" s="193"/>
    </row>
    <row r="4" spans="1:8">
      <c r="A4" s="33"/>
      <c r="B4" s="33"/>
      <c r="C4" s="33"/>
      <c r="D4" s="33"/>
      <c r="E4" s="33"/>
      <c r="F4" s="33"/>
    </row>
    <row r="5" spans="1:8" ht="17.25" thickBot="1">
      <c r="A5" s="34"/>
      <c r="B5" s="194" t="s">
        <v>271</v>
      </c>
      <c r="C5" s="194"/>
      <c r="D5" s="194"/>
      <c r="F5" s="34"/>
    </row>
    <row r="6" spans="1:8" s="39" customFormat="1" ht="32.450000000000003" customHeight="1">
      <c r="A6" s="36" t="s">
        <v>1</v>
      </c>
      <c r="B6" s="195" t="s">
        <v>272</v>
      </c>
      <c r="C6" s="195"/>
      <c r="D6" s="195"/>
      <c r="E6" s="37" t="s">
        <v>273</v>
      </c>
      <c r="F6" s="38" t="s">
        <v>274</v>
      </c>
    </row>
    <row r="7" spans="1:8" s="39" customFormat="1" ht="36.75" customHeight="1">
      <c r="A7" s="190" t="s">
        <v>275</v>
      </c>
      <c r="B7" s="191"/>
      <c r="C7" s="191"/>
      <c r="D7" s="191"/>
      <c r="E7" s="40">
        <f>+SUM(E8:E12)</f>
        <v>82882160</v>
      </c>
      <c r="F7" s="41">
        <f>+SUM(F8:F12)</f>
        <v>79746751.369499996</v>
      </c>
    </row>
    <row r="8" spans="1:8" s="49" customFormat="1" ht="13.5" hidden="1" outlineLevel="1">
      <c r="A8" s="133">
        <v>1</v>
      </c>
      <c r="B8" s="134" t="s">
        <v>276</v>
      </c>
      <c r="C8" s="135" t="s">
        <v>277</v>
      </c>
      <c r="D8" s="136" t="s">
        <v>373</v>
      </c>
      <c r="E8" s="46">
        <v>20478620</v>
      </c>
      <c r="F8" s="47">
        <v>18499342.513599999</v>
      </c>
      <c r="G8" s="39"/>
      <c r="H8" s="39"/>
    </row>
    <row r="9" spans="1:8" s="49" customFormat="1" ht="13.5" hidden="1" outlineLevel="1">
      <c r="A9" s="133">
        <v>2</v>
      </c>
      <c r="B9" s="134" t="s">
        <v>276</v>
      </c>
      <c r="C9" s="135" t="s">
        <v>277</v>
      </c>
      <c r="D9" s="137" t="s">
        <v>316</v>
      </c>
      <c r="E9" s="46">
        <v>50504900</v>
      </c>
      <c r="F9" s="47">
        <v>47413225.104000002</v>
      </c>
      <c r="G9" s="39"/>
      <c r="H9" s="39"/>
    </row>
    <row r="10" spans="1:8" s="49" customFormat="1" ht="13.5" hidden="1" outlineLevel="1">
      <c r="A10" s="133">
        <v>3</v>
      </c>
      <c r="B10" s="134" t="s">
        <v>276</v>
      </c>
      <c r="C10" s="135" t="s">
        <v>293</v>
      </c>
      <c r="D10" s="137" t="s">
        <v>375</v>
      </c>
      <c r="E10" s="46">
        <v>10104200</v>
      </c>
      <c r="F10" s="47">
        <v>12015990.884100001</v>
      </c>
      <c r="G10" s="39"/>
      <c r="H10" s="39"/>
    </row>
    <row r="11" spans="1:8" s="49" customFormat="1" ht="32.25" hidden="1" customHeight="1" outlineLevel="1">
      <c r="A11" s="133">
        <v>4</v>
      </c>
      <c r="B11" s="134" t="s">
        <v>276</v>
      </c>
      <c r="C11" s="135" t="s">
        <v>296</v>
      </c>
      <c r="D11" s="137" t="s">
        <v>354</v>
      </c>
      <c r="E11" s="46">
        <v>1423940</v>
      </c>
      <c r="F11" s="47">
        <v>1454813.7324000001</v>
      </c>
      <c r="G11" s="39"/>
      <c r="H11" s="39"/>
    </row>
    <row r="12" spans="1:8" s="49" customFormat="1" ht="13.5" hidden="1" outlineLevel="1">
      <c r="A12" s="133">
        <v>5</v>
      </c>
      <c r="B12" s="134" t="s">
        <v>276</v>
      </c>
      <c r="C12" s="135" t="s">
        <v>352</v>
      </c>
      <c r="D12" s="137" t="s">
        <v>353</v>
      </c>
      <c r="E12" s="46">
        <v>370500</v>
      </c>
      <c r="F12" s="47">
        <v>363379.13539999997</v>
      </c>
    </row>
    <row r="13" spans="1:8" s="49" customFormat="1" ht="33" customHeight="1" collapsed="1">
      <c r="A13" s="190" t="s">
        <v>278</v>
      </c>
      <c r="B13" s="191"/>
      <c r="C13" s="191"/>
      <c r="D13" s="191"/>
      <c r="E13" s="40">
        <f>+SUM(E14:E17)</f>
        <v>173586434</v>
      </c>
      <c r="F13" s="41">
        <f>+SUM(F14:F17)</f>
        <v>170973934.78470001</v>
      </c>
    </row>
    <row r="14" spans="1:8" s="49" customFormat="1" ht="13.5" hidden="1" outlineLevel="1">
      <c r="A14" s="133">
        <v>1</v>
      </c>
      <c r="B14" s="134" t="s">
        <v>279</v>
      </c>
      <c r="C14" s="135" t="s">
        <v>281</v>
      </c>
      <c r="D14" s="136" t="s">
        <v>403</v>
      </c>
      <c r="E14" s="46">
        <v>30007790</v>
      </c>
      <c r="F14" s="47">
        <v>29263841.467999995</v>
      </c>
    </row>
    <row r="15" spans="1:8" s="49" customFormat="1" ht="13.5" hidden="1" outlineLevel="1">
      <c r="A15" s="133">
        <v>2</v>
      </c>
      <c r="B15" s="134" t="s">
        <v>279</v>
      </c>
      <c r="C15" s="135" t="s">
        <v>281</v>
      </c>
      <c r="D15" s="136" t="s">
        <v>356</v>
      </c>
      <c r="E15" s="46">
        <v>53629429</v>
      </c>
      <c r="F15" s="47">
        <v>53969067.721000008</v>
      </c>
    </row>
    <row r="16" spans="1:8" s="49" customFormat="1" ht="23.25" hidden="1" customHeight="1" outlineLevel="1">
      <c r="A16" s="133">
        <v>3</v>
      </c>
      <c r="B16" s="134" t="s">
        <v>279</v>
      </c>
      <c r="C16" s="135" t="s">
        <v>280</v>
      </c>
      <c r="D16" s="136" t="s">
        <v>404</v>
      </c>
      <c r="E16" s="46">
        <v>30105580</v>
      </c>
      <c r="F16" s="47">
        <v>28656937.927200001</v>
      </c>
    </row>
    <row r="17" spans="1:6" s="49" customFormat="1" ht="13.5" hidden="1" outlineLevel="1">
      <c r="A17" s="133">
        <v>4</v>
      </c>
      <c r="B17" s="134" t="s">
        <v>279</v>
      </c>
      <c r="C17" s="135" t="s">
        <v>280</v>
      </c>
      <c r="D17" s="136" t="s">
        <v>355</v>
      </c>
      <c r="E17" s="46">
        <v>59843635</v>
      </c>
      <c r="F17" s="47">
        <v>59084087.668499999</v>
      </c>
    </row>
    <row r="18" spans="1:6" s="49" customFormat="1" ht="33.75" customHeight="1" collapsed="1">
      <c r="A18" s="190" t="s">
        <v>282</v>
      </c>
      <c r="B18" s="191"/>
      <c r="C18" s="191"/>
      <c r="D18" s="191"/>
      <c r="E18" s="40">
        <f>+SUM(E19:E30)</f>
        <v>84737744</v>
      </c>
      <c r="F18" s="41">
        <f>+SUM(F19:F30)</f>
        <v>78635816.072999984</v>
      </c>
    </row>
    <row r="19" spans="1:6" s="49" customFormat="1" ht="13.5" hidden="1" outlineLevel="1">
      <c r="A19" s="133">
        <v>1</v>
      </c>
      <c r="B19" s="134" t="s">
        <v>283</v>
      </c>
      <c r="C19" s="135">
        <v>52</v>
      </c>
      <c r="D19" s="138" t="s">
        <v>405</v>
      </c>
      <c r="E19" s="46">
        <v>11109138</v>
      </c>
      <c r="F19" s="47">
        <v>10180002.056</v>
      </c>
    </row>
    <row r="20" spans="1:6" s="49" customFormat="1" ht="13.5" hidden="1" outlineLevel="1">
      <c r="A20" s="133">
        <v>2</v>
      </c>
      <c r="B20" s="134" t="s">
        <v>283</v>
      </c>
      <c r="C20" s="135">
        <v>52</v>
      </c>
      <c r="D20" s="138" t="s">
        <v>406</v>
      </c>
      <c r="E20" s="46">
        <v>11091845</v>
      </c>
      <c r="F20" s="47">
        <v>10202879.2336</v>
      </c>
    </row>
    <row r="21" spans="1:6" s="49" customFormat="1" ht="13.5" hidden="1" outlineLevel="1">
      <c r="A21" s="133">
        <v>3</v>
      </c>
      <c r="B21" s="134" t="s">
        <v>283</v>
      </c>
      <c r="C21" s="135">
        <v>52</v>
      </c>
      <c r="D21" s="138" t="s">
        <v>407</v>
      </c>
      <c r="E21" s="46">
        <v>11098813</v>
      </c>
      <c r="F21" s="47">
        <v>10252153.982999999</v>
      </c>
    </row>
    <row r="22" spans="1:6" s="49" customFormat="1" ht="13.5" hidden="1" outlineLevel="1">
      <c r="A22" s="133">
        <v>4</v>
      </c>
      <c r="B22" s="134" t="s">
        <v>283</v>
      </c>
      <c r="C22" s="135">
        <v>52</v>
      </c>
      <c r="D22" s="136" t="s">
        <v>408</v>
      </c>
      <c r="E22" s="46">
        <v>5035064</v>
      </c>
      <c r="F22" s="47">
        <v>4592286.301</v>
      </c>
    </row>
    <row r="23" spans="1:6" s="49" customFormat="1" ht="13.5" hidden="1" outlineLevel="1">
      <c r="A23" s="133">
        <v>5</v>
      </c>
      <c r="B23" s="134" t="s">
        <v>283</v>
      </c>
      <c r="C23" s="135">
        <v>52</v>
      </c>
      <c r="D23" s="138" t="s">
        <v>359</v>
      </c>
      <c r="E23" s="46">
        <v>3060960</v>
      </c>
      <c r="F23" s="47">
        <v>2982229.798</v>
      </c>
    </row>
    <row r="24" spans="1:6" s="49" customFormat="1" ht="13.5" hidden="1" outlineLevel="1">
      <c r="A24" s="133">
        <v>6</v>
      </c>
      <c r="B24" s="134" t="s">
        <v>283</v>
      </c>
      <c r="C24" s="135">
        <v>52</v>
      </c>
      <c r="D24" s="138" t="s">
        <v>409</v>
      </c>
      <c r="E24" s="46">
        <v>3050643</v>
      </c>
      <c r="F24" s="47">
        <v>2887804.7884999998</v>
      </c>
    </row>
    <row r="25" spans="1:6" s="49" customFormat="1" ht="13.5" hidden="1" outlineLevel="1">
      <c r="A25" s="133">
        <v>7</v>
      </c>
      <c r="B25" s="134" t="s">
        <v>283</v>
      </c>
      <c r="C25" s="135">
        <v>52</v>
      </c>
      <c r="D25" s="138" t="s">
        <v>410</v>
      </c>
      <c r="E25" s="46">
        <v>3032240</v>
      </c>
      <c r="F25" s="47">
        <v>2933029.6973000001</v>
      </c>
    </row>
    <row r="26" spans="1:6" s="49" customFormat="1" ht="13.5" hidden="1" outlineLevel="1">
      <c r="A26" s="133">
        <v>8</v>
      </c>
      <c r="B26" s="134" t="s">
        <v>283</v>
      </c>
      <c r="C26" s="135">
        <v>52</v>
      </c>
      <c r="D26" s="138" t="s">
        <v>411</v>
      </c>
      <c r="E26" s="46">
        <v>6054242</v>
      </c>
      <c r="F26" s="47">
        <v>5846338.0539999995</v>
      </c>
    </row>
    <row r="27" spans="1:6" s="49" customFormat="1" ht="13.5" hidden="1" outlineLevel="1">
      <c r="A27" s="133">
        <v>9</v>
      </c>
      <c r="B27" s="134" t="s">
        <v>283</v>
      </c>
      <c r="C27" s="135">
        <v>52</v>
      </c>
      <c r="D27" s="138" t="s">
        <v>412</v>
      </c>
      <c r="E27" s="46">
        <v>5101122</v>
      </c>
      <c r="F27" s="47">
        <v>4706551.9914999995</v>
      </c>
    </row>
    <row r="28" spans="1:6" s="49" customFormat="1" ht="13.5" hidden="1" outlineLevel="1">
      <c r="A28" s="133">
        <v>10</v>
      </c>
      <c r="B28" s="134" t="s">
        <v>283</v>
      </c>
      <c r="C28" s="135">
        <v>52</v>
      </c>
      <c r="D28" s="138" t="s">
        <v>413</v>
      </c>
      <c r="E28" s="46">
        <v>12017996</v>
      </c>
      <c r="F28" s="47">
        <v>10990424.813999999</v>
      </c>
    </row>
    <row r="29" spans="1:6" s="49" customFormat="1" ht="13.5" hidden="1" outlineLevel="1">
      <c r="A29" s="133">
        <v>11</v>
      </c>
      <c r="B29" s="134" t="s">
        <v>283</v>
      </c>
      <c r="C29" s="135">
        <v>52</v>
      </c>
      <c r="D29" s="138" t="s">
        <v>414</v>
      </c>
      <c r="E29" s="46">
        <v>8023625</v>
      </c>
      <c r="F29" s="47">
        <v>7522213.7311000004</v>
      </c>
    </row>
    <row r="30" spans="1:6" s="49" customFormat="1" ht="13.5" hidden="1" outlineLevel="1">
      <c r="A30" s="133">
        <v>12</v>
      </c>
      <c r="B30" s="134" t="s">
        <v>283</v>
      </c>
      <c r="C30" s="135">
        <v>52</v>
      </c>
      <c r="D30" s="138" t="s">
        <v>415</v>
      </c>
      <c r="E30" s="46">
        <v>6062056</v>
      </c>
      <c r="F30" s="47">
        <v>5539901.625</v>
      </c>
    </row>
    <row r="31" spans="1:6" s="49" customFormat="1" ht="31.5" customHeight="1" collapsed="1">
      <c r="A31" s="190" t="s">
        <v>284</v>
      </c>
      <c r="B31" s="191"/>
      <c r="C31" s="191"/>
      <c r="D31" s="191"/>
      <c r="E31" s="40">
        <f>+SUM(E32:E49)</f>
        <v>1591190</v>
      </c>
      <c r="F31" s="41">
        <f>+SUM(F32:F49)</f>
        <v>1773767.6590000002</v>
      </c>
    </row>
    <row r="32" spans="1:6" s="49" customFormat="1" ht="13.5" hidden="1" outlineLevel="1">
      <c r="A32" s="133">
        <v>1</v>
      </c>
      <c r="B32" s="134" t="s">
        <v>285</v>
      </c>
      <c r="C32" s="135" t="s">
        <v>286</v>
      </c>
      <c r="D32" s="138" t="s">
        <v>391</v>
      </c>
      <c r="E32" s="46">
        <v>0</v>
      </c>
      <c r="F32" s="47">
        <v>249.739</v>
      </c>
    </row>
    <row r="33" spans="1:6" s="49" customFormat="1" ht="13.5" hidden="1" outlineLevel="1">
      <c r="A33" s="133">
        <v>2</v>
      </c>
      <c r="B33" s="134" t="s">
        <v>285</v>
      </c>
      <c r="C33" s="135" t="s">
        <v>304</v>
      </c>
      <c r="D33" s="138" t="s">
        <v>394</v>
      </c>
      <c r="E33" s="46">
        <v>0</v>
      </c>
      <c r="F33" s="47">
        <v>40.496000000000002</v>
      </c>
    </row>
    <row r="34" spans="1:6" s="49" customFormat="1" ht="13.5" hidden="1" outlineLevel="1">
      <c r="A34" s="133">
        <v>3</v>
      </c>
      <c r="B34" s="134" t="s">
        <v>285</v>
      </c>
      <c r="C34" s="135" t="s">
        <v>286</v>
      </c>
      <c r="D34" s="138" t="s">
        <v>395</v>
      </c>
      <c r="E34" s="46">
        <v>31184</v>
      </c>
      <c r="F34" s="47">
        <v>61552.720999999998</v>
      </c>
    </row>
    <row r="35" spans="1:6" s="49" customFormat="1" ht="13.5" hidden="1" outlineLevel="1">
      <c r="A35" s="133">
        <v>4</v>
      </c>
      <c r="B35" s="134" t="s">
        <v>285</v>
      </c>
      <c r="C35" s="135" t="s">
        <v>298</v>
      </c>
      <c r="D35" s="138" t="s">
        <v>396</v>
      </c>
      <c r="E35" s="46">
        <v>89800</v>
      </c>
      <c r="F35" s="47">
        <v>248944.11300000001</v>
      </c>
    </row>
    <row r="36" spans="1:6" s="49" customFormat="1" ht="13.5" hidden="1" outlineLevel="1">
      <c r="A36" s="133">
        <v>5</v>
      </c>
      <c r="B36" s="134" t="s">
        <v>285</v>
      </c>
      <c r="C36" s="135" t="s">
        <v>299</v>
      </c>
      <c r="D36" s="138" t="s">
        <v>397</v>
      </c>
      <c r="E36" s="46">
        <v>15998</v>
      </c>
      <c r="F36" s="47">
        <v>20138.826000000001</v>
      </c>
    </row>
    <row r="37" spans="1:6" s="49" customFormat="1" ht="13.5" hidden="1" outlineLevel="1">
      <c r="A37" s="133">
        <v>6</v>
      </c>
      <c r="B37" s="134" t="s">
        <v>285</v>
      </c>
      <c r="C37" s="135" t="s">
        <v>304</v>
      </c>
      <c r="D37" s="138" t="s">
        <v>398</v>
      </c>
      <c r="E37" s="46">
        <v>42734</v>
      </c>
      <c r="F37" s="47">
        <v>42990.688999999998</v>
      </c>
    </row>
    <row r="38" spans="1:6" s="49" customFormat="1" ht="13.5" hidden="1" outlineLevel="1">
      <c r="A38" s="133">
        <v>7</v>
      </c>
      <c r="B38" s="134" t="s">
        <v>285</v>
      </c>
      <c r="C38" s="135" t="s">
        <v>286</v>
      </c>
      <c r="D38" s="138" t="s">
        <v>399</v>
      </c>
      <c r="E38" s="46">
        <v>81094</v>
      </c>
      <c r="F38" s="47">
        <v>81689.481</v>
      </c>
    </row>
    <row r="39" spans="1:6" s="49" customFormat="1" ht="13.5" hidden="1" outlineLevel="1">
      <c r="A39" s="133">
        <v>8</v>
      </c>
      <c r="B39" s="134" t="s">
        <v>285</v>
      </c>
      <c r="C39" s="135" t="s">
        <v>298</v>
      </c>
      <c r="D39" s="138" t="s">
        <v>400</v>
      </c>
      <c r="E39" s="46">
        <v>198679</v>
      </c>
      <c r="F39" s="47">
        <v>199342.95199999999</v>
      </c>
    </row>
    <row r="40" spans="1:6" s="49" customFormat="1" ht="13.5" hidden="1" outlineLevel="1">
      <c r="A40" s="133">
        <v>9</v>
      </c>
      <c r="B40" s="134" t="s">
        <v>285</v>
      </c>
      <c r="C40" s="135" t="s">
        <v>299</v>
      </c>
      <c r="D40" s="138" t="s">
        <v>401</v>
      </c>
      <c r="E40" s="46">
        <v>63100</v>
      </c>
      <c r="F40" s="47">
        <v>63365.010999999999</v>
      </c>
    </row>
    <row r="41" spans="1:6" s="49" customFormat="1" ht="13.5" hidden="1" outlineLevel="1">
      <c r="A41" s="133">
        <v>10</v>
      </c>
      <c r="B41" s="134" t="s">
        <v>285</v>
      </c>
      <c r="C41" s="135" t="s">
        <v>304</v>
      </c>
      <c r="D41" s="138" t="s">
        <v>402</v>
      </c>
      <c r="E41" s="46">
        <v>120488</v>
      </c>
      <c r="F41" s="47">
        <v>121219.58</v>
      </c>
    </row>
    <row r="42" spans="1:6" s="49" customFormat="1" ht="13.5" hidden="1" outlineLevel="1">
      <c r="A42" s="133">
        <v>11</v>
      </c>
      <c r="B42" s="134" t="s">
        <v>285</v>
      </c>
      <c r="C42" s="135" t="s">
        <v>286</v>
      </c>
      <c r="D42" s="138" t="s">
        <v>416</v>
      </c>
      <c r="E42" s="46">
        <v>73738</v>
      </c>
      <c r="F42" s="47">
        <v>74045.240000000005</v>
      </c>
    </row>
    <row r="43" spans="1:6" s="49" customFormat="1" ht="13.5" hidden="1" outlineLevel="1">
      <c r="A43" s="133">
        <v>12</v>
      </c>
      <c r="B43" s="134" t="s">
        <v>285</v>
      </c>
      <c r="C43" s="135" t="s">
        <v>298</v>
      </c>
      <c r="D43" s="139" t="s">
        <v>417</v>
      </c>
      <c r="E43" s="46">
        <v>148345</v>
      </c>
      <c r="F43" s="47">
        <v>149047.291</v>
      </c>
    </row>
    <row r="44" spans="1:6" s="49" customFormat="1" ht="13.5" hidden="1" outlineLevel="1">
      <c r="A44" s="133">
        <v>13</v>
      </c>
      <c r="B44" s="134" t="s">
        <v>285</v>
      </c>
      <c r="C44" s="135" t="s">
        <v>299</v>
      </c>
      <c r="D44" s="139" t="s">
        <v>418</v>
      </c>
      <c r="E44" s="46">
        <v>34500</v>
      </c>
      <c r="F44" s="47">
        <v>34740.413</v>
      </c>
    </row>
    <row r="45" spans="1:6" s="49" customFormat="1" ht="13.5" hidden="1" outlineLevel="1">
      <c r="A45" s="133">
        <v>14</v>
      </c>
      <c r="B45" s="134" t="s">
        <v>285</v>
      </c>
      <c r="C45" s="135" t="s">
        <v>304</v>
      </c>
      <c r="D45" s="139" t="s">
        <v>419</v>
      </c>
      <c r="E45" s="140">
        <v>328349</v>
      </c>
      <c r="F45" s="47">
        <v>329816.07</v>
      </c>
    </row>
    <row r="46" spans="1:6" s="49" customFormat="1" ht="13.5" hidden="1" outlineLevel="1">
      <c r="A46" s="133">
        <v>15</v>
      </c>
      <c r="B46" s="134" t="s">
        <v>285</v>
      </c>
      <c r="C46" s="135" t="s">
        <v>286</v>
      </c>
      <c r="D46" s="139" t="s">
        <v>420</v>
      </c>
      <c r="E46" s="140">
        <v>153874</v>
      </c>
      <c r="F46" s="47">
        <v>145315.55600000001</v>
      </c>
    </row>
    <row r="47" spans="1:6" s="49" customFormat="1" ht="13.5" hidden="1" outlineLevel="1">
      <c r="A47" s="133">
        <v>16</v>
      </c>
      <c r="B47" s="134" t="s">
        <v>285</v>
      </c>
      <c r="C47" s="135" t="s">
        <v>298</v>
      </c>
      <c r="D47" s="139" t="s">
        <v>421</v>
      </c>
      <c r="E47" s="140">
        <v>108235</v>
      </c>
      <c r="F47" s="47">
        <v>104372.943</v>
      </c>
    </row>
    <row r="48" spans="1:6" s="49" customFormat="1" ht="13.5" hidden="1" outlineLevel="1">
      <c r="A48" s="133">
        <v>17</v>
      </c>
      <c r="B48" s="134" t="s">
        <v>285</v>
      </c>
      <c r="C48" s="135" t="s">
        <v>299</v>
      </c>
      <c r="D48" s="139" t="s">
        <v>422</v>
      </c>
      <c r="E48" s="140">
        <v>19100</v>
      </c>
      <c r="F48" s="47">
        <v>14629.85</v>
      </c>
    </row>
    <row r="49" spans="1:84" s="49" customFormat="1" ht="13.5" hidden="1" outlineLevel="1">
      <c r="A49" s="133">
        <v>18</v>
      </c>
      <c r="B49" s="134" t="s">
        <v>285</v>
      </c>
      <c r="C49" s="135" t="s">
        <v>304</v>
      </c>
      <c r="D49" s="139" t="s">
        <v>423</v>
      </c>
      <c r="E49" s="140">
        <v>81972</v>
      </c>
      <c r="F49" s="47">
        <v>82266.687999999995</v>
      </c>
    </row>
    <row r="50" spans="1:84" s="49" customFormat="1" ht="36.75" customHeight="1" collapsed="1" thickBot="1">
      <c r="A50" s="188" t="s">
        <v>263</v>
      </c>
      <c r="B50" s="189"/>
      <c r="C50" s="189"/>
      <c r="D50" s="189"/>
      <c r="E50" s="51">
        <f>+E7+E13+E18+E31</f>
        <v>342797528</v>
      </c>
      <c r="F50" s="52">
        <f>+F7+F13+F18+F31</f>
        <v>331130269.88620001</v>
      </c>
    </row>
    <row r="51" spans="1:84" s="49" customFormat="1" ht="13.5">
      <c r="A51" s="39"/>
      <c r="B51" s="53"/>
      <c r="C51" s="39"/>
      <c r="D51" s="54"/>
      <c r="E51" s="55"/>
      <c r="F51" s="55"/>
    </row>
    <row r="52" spans="1:84" s="49" customFormat="1" ht="13.5">
      <c r="A52" s="39"/>
      <c r="B52" s="53"/>
      <c r="C52" s="39"/>
      <c r="D52" s="54"/>
      <c r="E52" s="55"/>
      <c r="F52" s="55"/>
    </row>
    <row r="53" spans="1:84" s="49" customFormat="1" ht="30.4" customHeight="1">
      <c r="A53" s="39"/>
      <c r="B53" s="53"/>
      <c r="C53" s="39"/>
      <c r="D53" s="54"/>
      <c r="E53" s="55"/>
      <c r="F53" s="55"/>
    </row>
    <row r="54" spans="1:84" s="39" customFormat="1" ht="13.5">
      <c r="B54" s="53"/>
      <c r="D54" s="54"/>
      <c r="E54" s="55"/>
      <c r="F54" s="55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</row>
    <row r="55" spans="1:84" s="39" customFormat="1" ht="13.5">
      <c r="B55" s="53"/>
      <c r="D55" s="54"/>
      <c r="E55" s="55"/>
      <c r="F55" s="55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</row>
    <row r="56" spans="1:84" s="39" customFormat="1" ht="13.5">
      <c r="B56" s="53"/>
      <c r="C56" s="56"/>
      <c r="D56" s="54"/>
      <c r="E56" s="55"/>
      <c r="F56" s="55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</row>
    <row r="57" spans="1:84" s="39" customFormat="1" ht="13.5">
      <c r="B57" s="53"/>
      <c r="C57" s="56"/>
      <c r="D57" s="54"/>
      <c r="E57" s="55"/>
      <c r="F57" s="55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</row>
    <row r="58" spans="1:84" s="39" customFormat="1" ht="13.5">
      <c r="B58" s="53"/>
      <c r="C58" s="56"/>
      <c r="D58" s="54"/>
      <c r="E58" s="57"/>
      <c r="F58" s="58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</row>
    <row r="59" spans="1:84" s="39" customFormat="1" ht="13.5">
      <c r="B59" s="53"/>
      <c r="C59" s="56"/>
      <c r="D59" s="54"/>
      <c r="E59" s="57"/>
      <c r="F59" s="58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</row>
    <row r="60" spans="1:84" s="39" customFormat="1" ht="13.5">
      <c r="B60" s="53"/>
      <c r="C60" s="56"/>
      <c r="D60" s="54"/>
      <c r="E60" s="57"/>
      <c r="F60" s="58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</row>
    <row r="61" spans="1:84" s="39" customFormat="1" ht="13.5">
      <c r="B61" s="53"/>
      <c r="C61" s="56"/>
      <c r="D61" s="54"/>
      <c r="E61" s="57"/>
      <c r="F61" s="58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</row>
    <row r="62" spans="1:84" s="39" customFormat="1">
      <c r="A62" s="63"/>
      <c r="B62" s="59"/>
      <c r="C62" s="60"/>
      <c r="D62" s="61"/>
      <c r="E62" s="35"/>
      <c r="F62" s="62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</row>
    <row r="63" spans="1:84" s="39" customFormat="1">
      <c r="A63" s="63"/>
      <c r="B63" s="59"/>
      <c r="C63" s="60"/>
      <c r="D63" s="61"/>
      <c r="E63" s="35"/>
      <c r="F63" s="62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</row>
    <row r="64" spans="1:84" s="39" customFormat="1">
      <c r="A64" s="63"/>
      <c r="B64" s="59"/>
      <c r="C64" s="60"/>
      <c r="D64" s="61"/>
      <c r="E64" s="35"/>
      <c r="F64" s="62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</row>
    <row r="65" spans="2:84" s="63" customFormat="1">
      <c r="B65" s="59"/>
      <c r="C65" s="60"/>
      <c r="D65" s="61"/>
      <c r="E65" s="35"/>
      <c r="F65" s="62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</row>
    <row r="66" spans="2:84" s="63" customFormat="1">
      <c r="B66" s="59"/>
      <c r="C66" s="60"/>
      <c r="D66" s="61"/>
      <c r="E66" s="35"/>
      <c r="F66" s="62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</row>
    <row r="67" spans="2:84" s="63" customFormat="1">
      <c r="B67" s="59"/>
      <c r="C67" s="60"/>
      <c r="D67" s="61"/>
      <c r="E67" s="35"/>
      <c r="F67" s="6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</row>
    <row r="68" spans="2:84" s="63" customFormat="1">
      <c r="B68" s="59"/>
      <c r="C68" s="60"/>
      <c r="D68" s="61"/>
      <c r="E68" s="35"/>
      <c r="F68" s="62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</row>
    <row r="69" spans="2:84" s="63" customFormat="1">
      <c r="B69" s="59"/>
      <c r="C69" s="60"/>
      <c r="D69" s="61"/>
      <c r="E69" s="35"/>
      <c r="F69" s="62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</row>
    <row r="70" spans="2:84" s="63" customFormat="1">
      <c r="B70" s="59"/>
      <c r="C70" s="60"/>
      <c r="D70" s="61"/>
      <c r="E70" s="35"/>
      <c r="F70" s="62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</row>
    <row r="71" spans="2:84" s="63" customFormat="1">
      <c r="B71" s="59"/>
      <c r="C71" s="60"/>
      <c r="D71" s="61"/>
      <c r="E71" s="35"/>
      <c r="F71" s="62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</row>
    <row r="72" spans="2:84" s="63" customFormat="1">
      <c r="B72" s="59"/>
      <c r="C72" s="60"/>
      <c r="D72" s="61"/>
      <c r="E72" s="35"/>
      <c r="F72" s="62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</row>
    <row r="73" spans="2:84" s="63" customFormat="1">
      <c r="B73" s="59"/>
      <c r="C73" s="60"/>
      <c r="D73" s="61"/>
      <c r="E73" s="35"/>
      <c r="F73" s="62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</row>
    <row r="74" spans="2:84" s="63" customFormat="1">
      <c r="B74" s="59"/>
      <c r="C74" s="60"/>
      <c r="D74" s="61"/>
      <c r="E74" s="35"/>
      <c r="F74" s="62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</row>
    <row r="75" spans="2:84" s="63" customFormat="1">
      <c r="B75" s="59"/>
      <c r="C75" s="60"/>
      <c r="D75" s="61"/>
      <c r="E75" s="35"/>
      <c r="F75" s="62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</row>
    <row r="76" spans="2:84" s="63" customFormat="1">
      <c r="B76" s="59"/>
      <c r="C76" s="60"/>
      <c r="D76" s="61"/>
      <c r="E76" s="35"/>
      <c r="F76" s="62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</row>
    <row r="77" spans="2:84" s="63" customFormat="1">
      <c r="B77" s="59"/>
      <c r="C77" s="60"/>
      <c r="D77" s="61"/>
      <c r="E77" s="35"/>
      <c r="F77" s="62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</row>
    <row r="78" spans="2:84" s="63" customFormat="1">
      <c r="B78" s="59"/>
      <c r="C78" s="60"/>
      <c r="D78" s="61"/>
      <c r="E78" s="35"/>
      <c r="F78" s="62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</row>
    <row r="79" spans="2:84" s="63" customFormat="1">
      <c r="B79" s="59"/>
      <c r="C79" s="60"/>
      <c r="D79" s="61"/>
      <c r="E79" s="35"/>
      <c r="F79" s="62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</row>
    <row r="80" spans="2:84" s="63" customFormat="1">
      <c r="B80" s="59"/>
      <c r="C80" s="60"/>
      <c r="D80" s="61"/>
      <c r="E80" s="35"/>
      <c r="F80" s="62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</row>
    <row r="81" spans="2:84" s="63" customFormat="1">
      <c r="B81" s="59"/>
      <c r="C81" s="60"/>
      <c r="D81" s="61"/>
      <c r="E81" s="35"/>
      <c r="F81" s="62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</row>
    <row r="82" spans="2:84" s="63" customFormat="1">
      <c r="B82" s="59"/>
      <c r="C82" s="60"/>
      <c r="D82" s="61"/>
      <c r="E82" s="35"/>
      <c r="F82" s="62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</row>
    <row r="83" spans="2:84" s="63" customFormat="1">
      <c r="B83" s="59"/>
      <c r="C83" s="60"/>
      <c r="D83" s="61"/>
      <c r="E83" s="35"/>
      <c r="F83" s="62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</row>
    <row r="84" spans="2:84" s="63" customFormat="1">
      <c r="B84" s="59"/>
      <c r="C84" s="60"/>
      <c r="D84" s="61"/>
      <c r="E84" s="35"/>
      <c r="F84" s="62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</row>
    <row r="85" spans="2:84" s="63" customFormat="1">
      <c r="B85" s="59"/>
      <c r="C85" s="60"/>
      <c r="D85" s="61"/>
      <c r="E85" s="35"/>
      <c r="F85" s="62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</row>
    <row r="86" spans="2:84" s="63" customFormat="1">
      <c r="B86" s="59"/>
      <c r="C86" s="60"/>
      <c r="D86" s="61"/>
      <c r="E86" s="35"/>
      <c r="F86" s="62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</row>
    <row r="87" spans="2:84" s="63" customFormat="1">
      <c r="B87" s="59"/>
      <c r="C87" s="60"/>
      <c r="D87" s="61"/>
      <c r="E87" s="35"/>
      <c r="F87" s="62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</row>
    <row r="88" spans="2:84" s="63" customFormat="1">
      <c r="B88" s="59"/>
      <c r="C88" s="60"/>
      <c r="D88" s="61"/>
      <c r="E88" s="35"/>
      <c r="F88" s="62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</row>
    <row r="89" spans="2:84" s="63" customFormat="1">
      <c r="B89" s="59"/>
      <c r="C89" s="60"/>
      <c r="D89" s="61"/>
      <c r="E89" s="35"/>
      <c r="F89" s="62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</row>
    <row r="90" spans="2:84" s="63" customFormat="1">
      <c r="B90" s="59"/>
      <c r="C90" s="60"/>
      <c r="D90" s="61"/>
      <c r="E90" s="35"/>
      <c r="F90" s="62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</row>
    <row r="91" spans="2:84" s="63" customFormat="1">
      <c r="B91" s="59"/>
      <c r="C91" s="60"/>
      <c r="D91" s="61"/>
      <c r="E91" s="35"/>
      <c r="F91" s="62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</row>
    <row r="92" spans="2:84" s="63" customFormat="1">
      <c r="B92" s="59"/>
      <c r="C92" s="60"/>
      <c r="D92" s="61"/>
      <c r="E92" s="35"/>
      <c r="F92" s="62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</row>
    <row r="93" spans="2:84" s="63" customFormat="1">
      <c r="B93" s="59"/>
      <c r="C93" s="60"/>
      <c r="D93" s="61"/>
      <c r="E93" s="35"/>
      <c r="F93" s="62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</row>
    <row r="94" spans="2:84" s="63" customFormat="1">
      <c r="B94" s="59"/>
      <c r="C94" s="60"/>
      <c r="D94" s="61"/>
      <c r="E94" s="35"/>
      <c r="F94" s="62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</row>
    <row r="95" spans="2:84" s="63" customFormat="1">
      <c r="B95" s="59"/>
      <c r="C95" s="60"/>
      <c r="D95" s="61"/>
      <c r="E95" s="35"/>
      <c r="F95" s="62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</row>
    <row r="96" spans="2:84" s="63" customFormat="1">
      <c r="B96" s="59"/>
      <c r="C96" s="60"/>
      <c r="D96" s="61"/>
      <c r="E96" s="35"/>
      <c r="F96" s="62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</row>
    <row r="97" spans="2:84" s="63" customFormat="1">
      <c r="B97" s="59"/>
      <c r="C97" s="60"/>
      <c r="D97" s="61"/>
      <c r="E97" s="35"/>
      <c r="F97" s="62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</row>
    <row r="98" spans="2:84" s="63" customFormat="1">
      <c r="B98" s="59"/>
      <c r="C98" s="60"/>
      <c r="D98" s="61"/>
      <c r="E98" s="35"/>
      <c r="F98" s="62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</row>
    <row r="99" spans="2:84" s="63" customFormat="1">
      <c r="B99" s="59"/>
      <c r="C99" s="60"/>
      <c r="D99" s="61"/>
      <c r="E99" s="35"/>
      <c r="F99" s="62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</row>
    <row r="100" spans="2:84" s="63" customFormat="1">
      <c r="B100" s="59"/>
      <c r="C100" s="60"/>
      <c r="D100" s="61"/>
      <c r="E100" s="35"/>
      <c r="F100" s="62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</row>
    <row r="101" spans="2:84" s="63" customFormat="1">
      <c r="B101" s="59"/>
      <c r="C101" s="60"/>
      <c r="D101" s="61"/>
      <c r="E101" s="35"/>
      <c r="F101" s="62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</row>
    <row r="102" spans="2:84" s="63" customFormat="1">
      <c r="B102" s="59"/>
      <c r="C102" s="60"/>
      <c r="D102" s="61"/>
      <c r="E102" s="35"/>
      <c r="F102" s="62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</row>
    <row r="103" spans="2:84" s="63" customFormat="1">
      <c r="B103" s="59"/>
      <c r="C103" s="60"/>
      <c r="D103" s="61"/>
      <c r="E103" s="35"/>
      <c r="F103" s="62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</row>
    <row r="104" spans="2:84" s="63" customFormat="1">
      <c r="B104" s="59"/>
      <c r="C104" s="60"/>
      <c r="D104" s="61"/>
      <c r="E104" s="35"/>
      <c r="F104" s="62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</row>
    <row r="105" spans="2:84" s="63" customFormat="1">
      <c r="B105" s="59"/>
      <c r="C105" s="60"/>
      <c r="D105" s="61"/>
      <c r="E105" s="35"/>
      <c r="F105" s="62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</row>
    <row r="106" spans="2:84" s="63" customFormat="1">
      <c r="B106" s="59"/>
      <c r="C106" s="60"/>
      <c r="D106" s="61"/>
      <c r="E106" s="35"/>
      <c r="F106" s="62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</row>
    <row r="107" spans="2:84" s="63" customFormat="1">
      <c r="B107" s="59"/>
      <c r="C107" s="60"/>
      <c r="D107" s="61"/>
      <c r="E107" s="35"/>
      <c r="F107" s="62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</row>
    <row r="108" spans="2:84" s="63" customFormat="1">
      <c r="B108" s="59"/>
      <c r="C108" s="60"/>
      <c r="D108" s="61"/>
      <c r="E108" s="35"/>
      <c r="F108" s="62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</row>
  </sheetData>
  <mergeCells count="9">
    <mergeCell ref="A50:D50"/>
    <mergeCell ref="A31:D31"/>
    <mergeCell ref="A1:F1"/>
    <mergeCell ref="A3:F3"/>
    <mergeCell ref="B5:D5"/>
    <mergeCell ref="B6:D6"/>
    <mergeCell ref="A7:D7"/>
    <mergeCell ref="A13:D13"/>
    <mergeCell ref="A18:D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60"/>
  <sheetViews>
    <sheetView workbookViewId="0">
      <selection sqref="A1:G1"/>
    </sheetView>
  </sheetViews>
  <sheetFormatPr defaultColWidth="9.140625" defaultRowHeight="13.5" outlineLevelRow="1"/>
  <cols>
    <col min="1" max="1" width="4.140625" style="39" customWidth="1"/>
    <col min="2" max="2" width="11.28515625" style="53" customWidth="1"/>
    <col min="3" max="3" width="3.42578125" style="56" customWidth="1"/>
    <col min="4" max="4" width="14.85546875" style="54" customWidth="1"/>
    <col min="5" max="5" width="22.140625" style="57" customWidth="1"/>
    <col min="6" max="6" width="18.5703125" style="58" customWidth="1"/>
    <col min="7" max="7" width="21.42578125" style="57" customWidth="1"/>
    <col min="8" max="8" width="21.5703125" style="49" customWidth="1"/>
    <col min="9" max="9" width="9.140625" style="49" customWidth="1"/>
    <col min="10" max="16384" width="9.140625" style="49"/>
  </cols>
  <sheetData>
    <row r="1" spans="1:15" s="64" customFormat="1" ht="17.25">
      <c r="A1" s="200" t="s">
        <v>0</v>
      </c>
      <c r="B1" s="200"/>
      <c r="C1" s="200"/>
      <c r="D1" s="200"/>
      <c r="E1" s="200"/>
      <c r="F1" s="200"/>
      <c r="G1" s="200"/>
    </row>
    <row r="2" spans="1:15" s="64" customFormat="1" ht="17.25">
      <c r="A2" s="65"/>
      <c r="B2" s="65"/>
      <c r="C2" s="65"/>
      <c r="D2" s="65"/>
      <c r="E2" s="65"/>
      <c r="F2" s="65"/>
      <c r="G2" s="65"/>
    </row>
    <row r="3" spans="1:15" s="64" customFormat="1" ht="55.5" customHeight="1">
      <c r="A3" s="201" t="s">
        <v>380</v>
      </c>
      <c r="B3" s="201"/>
      <c r="C3" s="201"/>
      <c r="D3" s="201"/>
      <c r="E3" s="201"/>
      <c r="F3" s="201"/>
      <c r="G3" s="201"/>
    </row>
    <row r="4" spans="1:15" s="64" customFormat="1" ht="12" customHeight="1">
      <c r="A4" s="66"/>
      <c r="B4" s="66"/>
      <c r="C4" s="66"/>
      <c r="D4" s="66"/>
      <c r="E4" s="66"/>
      <c r="F4" s="66"/>
      <c r="G4" s="66"/>
    </row>
    <row r="5" spans="1:15" ht="15" thickBot="1">
      <c r="A5" s="67"/>
      <c r="B5" s="202" t="s">
        <v>271</v>
      </c>
      <c r="C5" s="202"/>
      <c r="D5" s="202"/>
      <c r="F5" s="67"/>
    </row>
    <row r="6" spans="1:15" s="70" customFormat="1" ht="46.9" customHeight="1">
      <c r="A6" s="36" t="s">
        <v>1</v>
      </c>
      <c r="B6" s="195" t="s">
        <v>272</v>
      </c>
      <c r="C6" s="195"/>
      <c r="D6" s="195"/>
      <c r="E6" s="37" t="s">
        <v>269</v>
      </c>
      <c r="F6" s="68" t="s">
        <v>292</v>
      </c>
      <c r="G6" s="69" t="s">
        <v>270</v>
      </c>
    </row>
    <row r="7" spans="1:15" s="39" customFormat="1" ht="30.6" customHeight="1">
      <c r="A7" s="196" t="s">
        <v>275</v>
      </c>
      <c r="B7" s="197"/>
      <c r="C7" s="197"/>
      <c r="D7" s="197"/>
      <c r="E7" s="40">
        <f>+SUM(E8:E19)</f>
        <v>65397166.433399998</v>
      </c>
      <c r="F7" s="40">
        <f>+SUM(F8:F19)</f>
        <v>4023000</v>
      </c>
      <c r="G7" s="41">
        <f>+SUM(G8:G19)</f>
        <v>69420166.433400005</v>
      </c>
      <c r="I7" s="70"/>
      <c r="J7" s="70"/>
      <c r="K7" s="70"/>
      <c r="L7" s="70"/>
      <c r="M7" s="70"/>
      <c r="N7" s="70"/>
      <c r="O7" s="70"/>
    </row>
    <row r="8" spans="1:15" hidden="1" outlineLevel="1">
      <c r="A8" s="42">
        <v>1</v>
      </c>
      <c r="B8" s="43" t="s">
        <v>276</v>
      </c>
      <c r="C8" s="44" t="s">
        <v>293</v>
      </c>
      <c r="D8" s="45" t="s">
        <v>294</v>
      </c>
      <c r="E8" s="75">
        <v>917954.95</v>
      </c>
      <c r="F8" s="75">
        <v>0</v>
      </c>
      <c r="G8" s="47">
        <f>E8+F8</f>
        <v>917954.95</v>
      </c>
      <c r="H8" s="48"/>
      <c r="I8" s="70"/>
      <c r="J8" s="70"/>
      <c r="K8" s="70"/>
      <c r="L8" s="70"/>
      <c r="M8" s="70"/>
      <c r="N8" s="70"/>
      <c r="O8" s="70"/>
    </row>
    <row r="9" spans="1:15" hidden="1" outlineLevel="1">
      <c r="A9" s="42">
        <v>2</v>
      </c>
      <c r="B9" s="43" t="s">
        <v>276</v>
      </c>
      <c r="C9" s="44" t="s">
        <v>293</v>
      </c>
      <c r="D9" s="45" t="s">
        <v>295</v>
      </c>
      <c r="E9" s="75">
        <v>2307500</v>
      </c>
      <c r="F9" s="75">
        <v>0</v>
      </c>
      <c r="G9" s="47">
        <f t="shared" ref="G9:G35" si="0">E9+F9</f>
        <v>2307500</v>
      </c>
      <c r="I9" s="70"/>
      <c r="J9" s="70"/>
      <c r="K9" s="70"/>
      <c r="L9" s="70"/>
      <c r="M9" s="70"/>
      <c r="N9" s="70"/>
      <c r="O9" s="70"/>
    </row>
    <row r="10" spans="1:15" hidden="1" outlineLevel="1">
      <c r="A10" s="42">
        <v>3</v>
      </c>
      <c r="B10" s="43" t="s">
        <v>276</v>
      </c>
      <c r="C10" s="44" t="s">
        <v>296</v>
      </c>
      <c r="D10" s="45" t="s">
        <v>297</v>
      </c>
      <c r="E10" s="75">
        <v>7780526.3250000002</v>
      </c>
      <c r="F10" s="75">
        <v>0</v>
      </c>
      <c r="G10" s="47">
        <f t="shared" si="0"/>
        <v>7780526.3250000002</v>
      </c>
      <c r="I10" s="70"/>
      <c r="J10" s="70"/>
      <c r="K10" s="70"/>
      <c r="L10" s="70"/>
      <c r="M10" s="70"/>
      <c r="N10" s="70"/>
      <c r="O10" s="70"/>
    </row>
    <row r="11" spans="1:15" hidden="1" outlineLevel="1">
      <c r="A11" s="42">
        <v>4</v>
      </c>
      <c r="B11" s="43" t="s">
        <v>276</v>
      </c>
      <c r="C11" s="44">
        <v>10</v>
      </c>
      <c r="D11" s="45" t="s">
        <v>370</v>
      </c>
      <c r="E11" s="75">
        <v>2147201.2200000002</v>
      </c>
      <c r="F11" s="75">
        <v>2000000</v>
      </c>
      <c r="G11" s="47">
        <f t="shared" si="0"/>
        <v>4147201.22</v>
      </c>
      <c r="I11" s="130"/>
      <c r="J11" s="130"/>
      <c r="K11" s="130"/>
      <c r="L11" s="130"/>
      <c r="M11" s="130"/>
      <c r="N11" s="130"/>
      <c r="O11" s="130"/>
    </row>
    <row r="12" spans="1:15" hidden="1" outlineLevel="1">
      <c r="A12" s="42">
        <v>5</v>
      </c>
      <c r="B12" s="43" t="s">
        <v>276</v>
      </c>
      <c r="C12" s="44">
        <v>10</v>
      </c>
      <c r="D12" s="45" t="s">
        <v>371</v>
      </c>
      <c r="E12" s="75">
        <v>2321000</v>
      </c>
      <c r="F12" s="75">
        <v>0</v>
      </c>
      <c r="G12" s="47">
        <f t="shared" si="0"/>
        <v>2321000</v>
      </c>
      <c r="I12" s="130"/>
      <c r="J12" s="130"/>
      <c r="K12" s="130"/>
      <c r="L12" s="130"/>
      <c r="M12" s="130"/>
      <c r="N12" s="130"/>
      <c r="O12" s="130"/>
    </row>
    <row r="13" spans="1:15" hidden="1" outlineLevel="1">
      <c r="A13" s="42">
        <v>6</v>
      </c>
      <c r="B13" s="43" t="s">
        <v>276</v>
      </c>
      <c r="C13" s="44">
        <v>10</v>
      </c>
      <c r="D13" s="45" t="s">
        <v>372</v>
      </c>
      <c r="E13" s="75">
        <v>6646981.5228999993</v>
      </c>
      <c r="F13" s="75">
        <v>23000</v>
      </c>
      <c r="G13" s="47">
        <f t="shared" si="0"/>
        <v>6669981.5228999993</v>
      </c>
      <c r="I13" s="130"/>
      <c r="J13" s="130"/>
      <c r="K13" s="130"/>
      <c r="L13" s="130"/>
      <c r="M13" s="130"/>
      <c r="N13" s="130"/>
      <c r="O13" s="130"/>
    </row>
    <row r="14" spans="1:15" hidden="1" outlineLevel="1">
      <c r="A14" s="42">
        <v>7</v>
      </c>
      <c r="B14" s="43" t="s">
        <v>276</v>
      </c>
      <c r="C14" s="44" t="s">
        <v>277</v>
      </c>
      <c r="D14" s="45" t="s">
        <v>373</v>
      </c>
      <c r="E14" s="75">
        <v>7475327.4730000002</v>
      </c>
      <c r="F14" s="75">
        <v>2000000</v>
      </c>
      <c r="G14" s="47">
        <f t="shared" si="0"/>
        <v>9475327.4730000012</v>
      </c>
      <c r="I14" s="130"/>
      <c r="J14" s="130"/>
      <c r="K14" s="130"/>
      <c r="L14" s="130"/>
      <c r="M14" s="130"/>
      <c r="N14" s="130"/>
      <c r="O14" s="130"/>
    </row>
    <row r="15" spans="1:15" hidden="1" outlineLevel="1">
      <c r="A15" s="42">
        <v>8</v>
      </c>
      <c r="B15" s="43" t="s">
        <v>276</v>
      </c>
      <c r="C15" s="44" t="s">
        <v>293</v>
      </c>
      <c r="D15" s="45" t="s">
        <v>374</v>
      </c>
      <c r="E15" s="75">
        <v>4615000</v>
      </c>
      <c r="F15" s="75">
        <v>0</v>
      </c>
      <c r="G15" s="47">
        <f t="shared" si="0"/>
        <v>4615000</v>
      </c>
      <c r="I15" s="130"/>
      <c r="J15" s="130"/>
      <c r="K15" s="130"/>
      <c r="L15" s="130"/>
      <c r="M15" s="130"/>
      <c r="N15" s="130"/>
      <c r="O15" s="130"/>
    </row>
    <row r="16" spans="1:15" hidden="1" outlineLevel="1">
      <c r="A16" s="42">
        <v>9</v>
      </c>
      <c r="B16" s="43" t="s">
        <v>276</v>
      </c>
      <c r="C16" s="44" t="s">
        <v>293</v>
      </c>
      <c r="D16" s="45" t="s">
        <v>375</v>
      </c>
      <c r="E16" s="75">
        <v>5457362.5</v>
      </c>
      <c r="F16" s="75">
        <v>0</v>
      </c>
      <c r="G16" s="47">
        <f t="shared" si="0"/>
        <v>5457362.5</v>
      </c>
      <c r="I16" s="130"/>
      <c r="J16" s="130"/>
      <c r="K16" s="130"/>
      <c r="L16" s="130"/>
      <c r="M16" s="130"/>
      <c r="N16" s="130"/>
      <c r="O16" s="130"/>
    </row>
    <row r="17" spans="1:15" hidden="1" outlineLevel="1">
      <c r="A17" s="42">
        <v>10</v>
      </c>
      <c r="B17" s="43" t="s">
        <v>276</v>
      </c>
      <c r="C17" s="44" t="s">
        <v>352</v>
      </c>
      <c r="D17" s="45" t="s">
        <v>353</v>
      </c>
      <c r="E17" s="75">
        <v>6637764.0225</v>
      </c>
      <c r="F17" s="75">
        <v>0</v>
      </c>
      <c r="G17" s="47">
        <f t="shared" si="0"/>
        <v>6637764.0225</v>
      </c>
      <c r="I17" s="130"/>
      <c r="J17" s="130"/>
      <c r="K17" s="130"/>
      <c r="L17" s="130"/>
      <c r="M17" s="130"/>
      <c r="N17" s="130"/>
      <c r="O17" s="130"/>
    </row>
    <row r="18" spans="1:15" hidden="1" outlineLevel="1">
      <c r="A18" s="42">
        <v>11</v>
      </c>
      <c r="B18" s="43" t="s">
        <v>276</v>
      </c>
      <c r="C18" s="44" t="s">
        <v>277</v>
      </c>
      <c r="D18" s="45" t="s">
        <v>316</v>
      </c>
      <c r="E18" s="75">
        <v>18434272.800000001</v>
      </c>
      <c r="F18" s="75">
        <v>0</v>
      </c>
      <c r="G18" s="47">
        <f t="shared" si="0"/>
        <v>18434272.800000001</v>
      </c>
      <c r="I18" s="130"/>
      <c r="J18" s="130"/>
      <c r="K18" s="130"/>
      <c r="L18" s="130"/>
      <c r="M18" s="130"/>
      <c r="N18" s="130"/>
      <c r="O18" s="130"/>
    </row>
    <row r="19" spans="1:15" hidden="1" outlineLevel="1">
      <c r="A19" s="42">
        <v>12</v>
      </c>
      <c r="B19" s="43" t="s">
        <v>276</v>
      </c>
      <c r="C19" s="44" t="s">
        <v>296</v>
      </c>
      <c r="D19" s="45" t="s">
        <v>354</v>
      </c>
      <c r="E19" s="75">
        <v>656275.62</v>
      </c>
      <c r="F19" s="75">
        <v>0</v>
      </c>
      <c r="G19" s="47">
        <f t="shared" si="0"/>
        <v>656275.62</v>
      </c>
      <c r="I19" s="130"/>
      <c r="J19" s="130"/>
      <c r="K19" s="130"/>
      <c r="L19" s="130"/>
      <c r="M19" s="130"/>
      <c r="N19" s="130"/>
      <c r="O19" s="130"/>
    </row>
    <row r="20" spans="1:15" ht="30" customHeight="1" collapsed="1">
      <c r="A20" s="196" t="s">
        <v>278</v>
      </c>
      <c r="B20" s="197"/>
      <c r="C20" s="197"/>
      <c r="D20" s="197"/>
      <c r="E20" s="40">
        <f>+SUM(E21:E28)</f>
        <v>33224213.83475</v>
      </c>
      <c r="F20" s="40">
        <f>+SUM(F21:F28)</f>
        <v>117343400</v>
      </c>
      <c r="G20" s="41">
        <f>+SUM(G21:G28)</f>
        <v>150567613.83475003</v>
      </c>
      <c r="I20" s="130"/>
      <c r="J20" s="130"/>
      <c r="K20" s="130"/>
      <c r="L20" s="130"/>
      <c r="M20" s="130"/>
      <c r="N20" s="130"/>
      <c r="O20" s="130"/>
    </row>
    <row r="21" spans="1:15" ht="29.45" hidden="1" customHeight="1" outlineLevel="1">
      <c r="A21" s="42">
        <v>1</v>
      </c>
      <c r="B21" s="43" t="s">
        <v>279</v>
      </c>
      <c r="C21" s="73" t="s">
        <v>281</v>
      </c>
      <c r="D21" s="74" t="s">
        <v>356</v>
      </c>
      <c r="E21" s="75">
        <v>6041439.9000000004</v>
      </c>
      <c r="F21" s="75">
        <v>0</v>
      </c>
      <c r="G21" s="47">
        <f t="shared" si="0"/>
        <v>6041439.9000000004</v>
      </c>
      <c r="I21" s="70"/>
      <c r="J21" s="70"/>
      <c r="K21" s="70"/>
      <c r="L21" s="70"/>
      <c r="M21" s="70"/>
      <c r="N21" s="70"/>
      <c r="O21" s="70"/>
    </row>
    <row r="22" spans="1:15" hidden="1" outlineLevel="1">
      <c r="A22" s="42">
        <v>2</v>
      </c>
      <c r="B22" s="43" t="s">
        <v>279</v>
      </c>
      <c r="C22" s="73" t="s">
        <v>281</v>
      </c>
      <c r="D22" s="74" t="s">
        <v>366</v>
      </c>
      <c r="E22" s="75">
        <v>2788467.5</v>
      </c>
      <c r="F22" s="75">
        <v>85799000</v>
      </c>
      <c r="G22" s="47">
        <f t="shared" si="0"/>
        <v>88587467.5</v>
      </c>
      <c r="I22" s="70"/>
      <c r="J22" s="70"/>
      <c r="K22" s="70"/>
      <c r="L22" s="70"/>
      <c r="M22" s="70"/>
      <c r="N22" s="70"/>
      <c r="O22" s="70"/>
    </row>
    <row r="23" spans="1:15" hidden="1" outlineLevel="1">
      <c r="A23" s="42">
        <v>3</v>
      </c>
      <c r="B23" s="43" t="s">
        <v>279</v>
      </c>
      <c r="C23" s="73">
        <v>60</v>
      </c>
      <c r="D23" s="74" t="s">
        <v>367</v>
      </c>
      <c r="E23" s="75">
        <v>1181776</v>
      </c>
      <c r="F23" s="75">
        <v>29544400</v>
      </c>
      <c r="G23" s="47">
        <f t="shared" si="0"/>
        <v>30726176</v>
      </c>
      <c r="I23" s="130"/>
      <c r="J23" s="130"/>
      <c r="K23" s="130"/>
      <c r="L23" s="130"/>
      <c r="M23" s="130"/>
      <c r="N23" s="130"/>
      <c r="O23" s="130"/>
    </row>
    <row r="24" spans="1:15" hidden="1" outlineLevel="1">
      <c r="A24" s="42">
        <v>4</v>
      </c>
      <c r="B24" s="43" t="s">
        <v>279</v>
      </c>
      <c r="C24" s="73">
        <v>60</v>
      </c>
      <c r="D24" s="74" t="s">
        <v>368</v>
      </c>
      <c r="E24" s="75">
        <v>2263119.62</v>
      </c>
      <c r="F24" s="75">
        <v>1000000</v>
      </c>
      <c r="G24" s="47">
        <f t="shared" si="0"/>
        <v>3263119.62</v>
      </c>
      <c r="I24" s="130"/>
      <c r="J24" s="130"/>
      <c r="K24" s="130"/>
      <c r="L24" s="130"/>
      <c r="M24" s="130"/>
      <c r="N24" s="130"/>
      <c r="O24" s="130"/>
    </row>
    <row r="25" spans="1:15" hidden="1" outlineLevel="1">
      <c r="A25" s="42">
        <v>5</v>
      </c>
      <c r="B25" s="43" t="s">
        <v>279</v>
      </c>
      <c r="C25" s="73" t="s">
        <v>280</v>
      </c>
      <c r="D25" s="74" t="s">
        <v>369</v>
      </c>
      <c r="E25" s="75">
        <v>3602956.5250000004</v>
      </c>
      <c r="F25" s="75">
        <v>0</v>
      </c>
      <c r="G25" s="47">
        <f t="shared" si="0"/>
        <v>3602956.5250000004</v>
      </c>
      <c r="I25" s="130"/>
      <c r="J25" s="130"/>
      <c r="K25" s="130"/>
      <c r="L25" s="130"/>
      <c r="M25" s="130"/>
      <c r="N25" s="130"/>
      <c r="O25" s="130"/>
    </row>
    <row r="26" spans="1:15" hidden="1" outlineLevel="1">
      <c r="A26" s="42">
        <v>6</v>
      </c>
      <c r="B26" s="43" t="s">
        <v>279</v>
      </c>
      <c r="C26" s="73" t="s">
        <v>281</v>
      </c>
      <c r="D26" s="74" t="s">
        <v>318</v>
      </c>
      <c r="E26" s="75">
        <v>5724466.5897500003</v>
      </c>
      <c r="F26" s="75">
        <v>1000000</v>
      </c>
      <c r="G26" s="47">
        <f t="shared" si="0"/>
        <v>6724466.5897500003</v>
      </c>
      <c r="I26" s="130"/>
      <c r="J26" s="130"/>
      <c r="K26" s="130"/>
      <c r="L26" s="130"/>
      <c r="M26" s="130"/>
      <c r="N26" s="130"/>
      <c r="O26" s="130"/>
    </row>
    <row r="27" spans="1:15" hidden="1" outlineLevel="1">
      <c r="A27" s="42">
        <v>7</v>
      </c>
      <c r="B27" s="43" t="s">
        <v>279</v>
      </c>
      <c r="C27" s="73" t="s">
        <v>280</v>
      </c>
      <c r="D27" s="74" t="s">
        <v>317</v>
      </c>
      <c r="E27" s="75">
        <v>5350568.3600000003</v>
      </c>
      <c r="F27" s="75">
        <v>0</v>
      </c>
      <c r="G27" s="47">
        <f t="shared" si="0"/>
        <v>5350568.3600000003</v>
      </c>
      <c r="I27" s="130"/>
      <c r="J27" s="130"/>
      <c r="K27" s="130"/>
      <c r="L27" s="130"/>
      <c r="M27" s="130"/>
      <c r="N27" s="130"/>
      <c r="O27" s="130"/>
    </row>
    <row r="28" spans="1:15" hidden="1" outlineLevel="1">
      <c r="A28" s="42">
        <v>8</v>
      </c>
      <c r="B28" s="43" t="s">
        <v>279</v>
      </c>
      <c r="C28" s="73" t="s">
        <v>280</v>
      </c>
      <c r="D28" s="74" t="s">
        <v>355</v>
      </c>
      <c r="E28" s="75">
        <v>6271419.3399999999</v>
      </c>
      <c r="F28" s="75">
        <v>0</v>
      </c>
      <c r="G28" s="47">
        <f t="shared" si="0"/>
        <v>6271419.3399999999</v>
      </c>
      <c r="I28" s="130"/>
      <c r="J28" s="130"/>
      <c r="K28" s="130"/>
      <c r="L28" s="130"/>
      <c r="M28" s="130"/>
      <c r="N28" s="130"/>
      <c r="O28" s="130"/>
    </row>
    <row r="29" spans="1:15" ht="30" customHeight="1" collapsed="1">
      <c r="A29" s="196" t="s">
        <v>282</v>
      </c>
      <c r="B29" s="197"/>
      <c r="C29" s="197"/>
      <c r="D29" s="197"/>
      <c r="E29" s="40">
        <f>+SUM(E30:E35)</f>
        <v>7604835.1401000032</v>
      </c>
      <c r="F29" s="40">
        <f>+SUM(F30:F35)</f>
        <v>80055305.859899998</v>
      </c>
      <c r="G29" s="41">
        <f>+SUM(G30:G35)</f>
        <v>87660141</v>
      </c>
      <c r="I29" s="130"/>
      <c r="J29" s="130"/>
      <c r="K29" s="130"/>
      <c r="L29" s="130"/>
      <c r="M29" s="130"/>
      <c r="N29" s="130"/>
      <c r="O29" s="130"/>
    </row>
    <row r="30" spans="1:15" ht="25.5" hidden="1" customHeight="1" outlineLevel="1">
      <c r="A30" s="71">
        <v>1</v>
      </c>
      <c r="B30" s="72" t="s">
        <v>283</v>
      </c>
      <c r="C30" s="73">
        <v>52</v>
      </c>
      <c r="D30" s="76" t="s">
        <v>357</v>
      </c>
      <c r="E30" s="75">
        <v>1661731.4726000023</v>
      </c>
      <c r="F30" s="75">
        <v>15708711.527399998</v>
      </c>
      <c r="G30" s="47">
        <f t="shared" si="0"/>
        <v>17370443</v>
      </c>
      <c r="I30" s="70"/>
      <c r="J30" s="70"/>
      <c r="K30" s="70"/>
      <c r="L30" s="70"/>
      <c r="M30" s="70"/>
      <c r="N30" s="70"/>
      <c r="O30" s="70"/>
    </row>
    <row r="31" spans="1:15" hidden="1" outlineLevel="1">
      <c r="A31" s="42">
        <v>2</v>
      </c>
      <c r="B31" s="43" t="s">
        <v>283</v>
      </c>
      <c r="C31" s="44">
        <v>52</v>
      </c>
      <c r="D31" s="50" t="s">
        <v>319</v>
      </c>
      <c r="E31" s="75">
        <v>1207774.9349000016</v>
      </c>
      <c r="F31" s="75">
        <v>12659821.065099999</v>
      </c>
      <c r="G31" s="47">
        <f t="shared" si="0"/>
        <v>13867596</v>
      </c>
    </row>
    <row r="32" spans="1:15" hidden="1" outlineLevel="1">
      <c r="A32" s="71">
        <v>3</v>
      </c>
      <c r="B32" s="43" t="s">
        <v>283</v>
      </c>
      <c r="C32" s="44">
        <v>52</v>
      </c>
      <c r="D32" s="45" t="s">
        <v>320</v>
      </c>
      <c r="E32" s="75">
        <v>1293867.1580000001</v>
      </c>
      <c r="F32" s="75">
        <v>14482373.842</v>
      </c>
      <c r="G32" s="47">
        <f t="shared" si="0"/>
        <v>15776241</v>
      </c>
    </row>
    <row r="33" spans="1:7" hidden="1" outlineLevel="1">
      <c r="A33" s="42">
        <v>4</v>
      </c>
      <c r="B33" s="43" t="s">
        <v>283</v>
      </c>
      <c r="C33" s="44">
        <v>52</v>
      </c>
      <c r="D33" s="45" t="s">
        <v>321</v>
      </c>
      <c r="E33" s="75">
        <v>1247118.6850999985</v>
      </c>
      <c r="F33" s="75">
        <v>11850428.314900002</v>
      </c>
      <c r="G33" s="47">
        <f t="shared" si="0"/>
        <v>13097547</v>
      </c>
    </row>
    <row r="34" spans="1:7" hidden="1" outlineLevel="1">
      <c r="A34" s="71">
        <v>5</v>
      </c>
      <c r="B34" s="43" t="s">
        <v>283</v>
      </c>
      <c r="C34" s="44">
        <v>52</v>
      </c>
      <c r="D34" s="45" t="s">
        <v>358</v>
      </c>
      <c r="E34" s="75">
        <v>1144474.0560999985</v>
      </c>
      <c r="F34" s="75">
        <v>11996640.943900002</v>
      </c>
      <c r="G34" s="47">
        <f t="shared" si="0"/>
        <v>13141115</v>
      </c>
    </row>
    <row r="35" spans="1:7" hidden="1" outlineLevel="1">
      <c r="A35" s="42">
        <v>6</v>
      </c>
      <c r="B35" s="43" t="s">
        <v>283</v>
      </c>
      <c r="C35" s="44">
        <v>52</v>
      </c>
      <c r="D35" s="45" t="s">
        <v>359</v>
      </c>
      <c r="E35" s="75">
        <v>1049868.8334000015</v>
      </c>
      <c r="F35" s="75">
        <v>13357330.166599998</v>
      </c>
      <c r="G35" s="47">
        <f t="shared" si="0"/>
        <v>14407199</v>
      </c>
    </row>
    <row r="36" spans="1:7" ht="33" customHeight="1" collapsed="1">
      <c r="A36" s="196" t="s">
        <v>284</v>
      </c>
      <c r="B36" s="197"/>
      <c r="C36" s="197"/>
      <c r="D36" s="197"/>
      <c r="E36" s="40">
        <f>+SUM(E37:E96)</f>
        <v>262205.31539999996</v>
      </c>
      <c r="F36" s="40">
        <f>+SUM(F37:F96)</f>
        <v>1294068</v>
      </c>
      <c r="G36" s="41">
        <f>+SUM(G37:G96)</f>
        <v>1556273.3154000002</v>
      </c>
    </row>
    <row r="37" spans="1:7" ht="33.6" hidden="1" customHeight="1" outlineLevel="1">
      <c r="A37" s="71">
        <v>1</v>
      </c>
      <c r="B37" s="72" t="s">
        <v>285</v>
      </c>
      <c r="C37" s="44">
        <v>12</v>
      </c>
      <c r="D37" s="76" t="s">
        <v>300</v>
      </c>
      <c r="E37" s="75">
        <v>11916.514999999999</v>
      </c>
      <c r="F37" s="75">
        <v>13700</v>
      </c>
      <c r="G37" s="47">
        <f>E37+F37</f>
        <v>25616.514999999999</v>
      </c>
    </row>
    <row r="38" spans="1:7" hidden="1" outlineLevel="1">
      <c r="A38" s="42">
        <v>2</v>
      </c>
      <c r="B38" s="43" t="s">
        <v>285</v>
      </c>
      <c r="C38" s="44">
        <v>12</v>
      </c>
      <c r="D38" s="50" t="s">
        <v>301</v>
      </c>
      <c r="E38" s="75">
        <v>6819.96</v>
      </c>
      <c r="F38" s="75">
        <v>148260</v>
      </c>
      <c r="G38" s="47">
        <f t="shared" ref="G38:G96" si="1">E38+F38</f>
        <v>155079.96</v>
      </c>
    </row>
    <row r="39" spans="1:7" hidden="1" outlineLevel="1">
      <c r="A39" s="71">
        <v>3</v>
      </c>
      <c r="B39" s="43" t="s">
        <v>285</v>
      </c>
      <c r="C39" s="44">
        <v>12</v>
      </c>
      <c r="D39" s="50" t="s">
        <v>302</v>
      </c>
      <c r="E39" s="75">
        <v>1595.096</v>
      </c>
      <c r="F39" s="75">
        <v>0</v>
      </c>
      <c r="G39" s="47">
        <f t="shared" si="1"/>
        <v>1595.096</v>
      </c>
    </row>
    <row r="40" spans="1:7" hidden="1" outlineLevel="1">
      <c r="A40" s="42">
        <v>4</v>
      </c>
      <c r="B40" s="43" t="s">
        <v>285</v>
      </c>
      <c r="C40" s="44">
        <v>12</v>
      </c>
      <c r="D40" s="50" t="s">
        <v>303</v>
      </c>
      <c r="E40" s="75">
        <v>1945.35</v>
      </c>
      <c r="F40" s="75">
        <v>86460</v>
      </c>
      <c r="G40" s="47">
        <f t="shared" si="1"/>
        <v>88405.35</v>
      </c>
    </row>
    <row r="41" spans="1:7" hidden="1" outlineLevel="1">
      <c r="A41" s="71">
        <v>5</v>
      </c>
      <c r="B41" s="43" t="s">
        <v>285</v>
      </c>
      <c r="C41" s="44" t="s">
        <v>304</v>
      </c>
      <c r="D41" s="50" t="s">
        <v>305</v>
      </c>
      <c r="E41" s="75">
        <v>8300.3876</v>
      </c>
      <c r="F41" s="75">
        <v>79596</v>
      </c>
      <c r="G41" s="47">
        <f t="shared" si="1"/>
        <v>87896.387600000002</v>
      </c>
    </row>
    <row r="42" spans="1:7" hidden="1" outlineLevel="1">
      <c r="A42" s="42">
        <v>6</v>
      </c>
      <c r="B42" s="43" t="s">
        <v>285</v>
      </c>
      <c r="C42" s="44" t="s">
        <v>304</v>
      </c>
      <c r="D42" s="50" t="s">
        <v>306</v>
      </c>
      <c r="E42" s="75">
        <v>1687.05</v>
      </c>
      <c r="F42" s="75">
        <v>36675</v>
      </c>
      <c r="G42" s="47">
        <f t="shared" si="1"/>
        <v>38362.050000000003</v>
      </c>
    </row>
    <row r="43" spans="1:7" hidden="1" outlineLevel="1">
      <c r="A43" s="71">
        <v>7</v>
      </c>
      <c r="B43" s="43" t="s">
        <v>285</v>
      </c>
      <c r="C43" s="44" t="s">
        <v>304</v>
      </c>
      <c r="D43" s="50" t="s">
        <v>307</v>
      </c>
      <c r="E43" s="75">
        <v>10534.597599999999</v>
      </c>
      <c r="F43" s="75">
        <v>20450</v>
      </c>
      <c r="G43" s="47">
        <f t="shared" si="1"/>
        <v>30984.597600000001</v>
      </c>
    </row>
    <row r="44" spans="1:7" hidden="1" outlineLevel="1">
      <c r="A44" s="42">
        <v>8</v>
      </c>
      <c r="B44" s="43" t="s">
        <v>285</v>
      </c>
      <c r="C44" s="44" t="s">
        <v>304</v>
      </c>
      <c r="D44" s="50" t="s">
        <v>308</v>
      </c>
      <c r="E44" s="75">
        <v>1751.7260000000001</v>
      </c>
      <c r="F44" s="75">
        <v>76162</v>
      </c>
      <c r="G44" s="47">
        <f t="shared" si="1"/>
        <v>77913.725999999995</v>
      </c>
    </row>
    <row r="45" spans="1:7" hidden="1" outlineLevel="1">
      <c r="A45" s="71">
        <v>9</v>
      </c>
      <c r="B45" s="43" t="s">
        <v>285</v>
      </c>
      <c r="C45" s="44" t="s">
        <v>304</v>
      </c>
      <c r="D45" s="50" t="s">
        <v>289</v>
      </c>
      <c r="E45" s="75">
        <v>8462.3150000000005</v>
      </c>
      <c r="F45" s="75">
        <v>29075</v>
      </c>
      <c r="G45" s="47">
        <f t="shared" si="1"/>
        <v>37537.315000000002</v>
      </c>
    </row>
    <row r="46" spans="1:7" hidden="1" outlineLevel="1">
      <c r="A46" s="42">
        <v>10</v>
      </c>
      <c r="B46" s="43" t="s">
        <v>285</v>
      </c>
      <c r="C46" s="44" t="s">
        <v>304</v>
      </c>
      <c r="D46" s="50" t="s">
        <v>290</v>
      </c>
      <c r="E46" s="75">
        <v>11761.142599999999</v>
      </c>
      <c r="F46" s="75">
        <v>1500</v>
      </c>
      <c r="G46" s="47">
        <f t="shared" si="1"/>
        <v>13261.142599999999</v>
      </c>
    </row>
    <row r="47" spans="1:7" hidden="1" outlineLevel="1">
      <c r="A47" s="71">
        <v>11</v>
      </c>
      <c r="B47" s="43" t="s">
        <v>285</v>
      </c>
      <c r="C47" s="44" t="s">
        <v>299</v>
      </c>
      <c r="D47" s="50" t="s">
        <v>287</v>
      </c>
      <c r="E47" s="75">
        <v>908.5</v>
      </c>
      <c r="F47" s="75">
        <v>39500</v>
      </c>
      <c r="G47" s="47">
        <f t="shared" si="1"/>
        <v>40408.5</v>
      </c>
    </row>
    <row r="48" spans="1:7" hidden="1" outlineLevel="1">
      <c r="A48" s="42">
        <v>12</v>
      </c>
      <c r="B48" s="43" t="s">
        <v>285</v>
      </c>
      <c r="C48" s="44" t="s">
        <v>299</v>
      </c>
      <c r="D48" s="50" t="s">
        <v>288</v>
      </c>
      <c r="E48" s="75">
        <v>623.07000000000005</v>
      </c>
      <c r="F48" s="75">
        <v>27090</v>
      </c>
      <c r="G48" s="47">
        <f t="shared" si="1"/>
        <v>27713.07</v>
      </c>
    </row>
    <row r="49" spans="1:7" hidden="1" outlineLevel="1">
      <c r="A49" s="71">
        <v>13</v>
      </c>
      <c r="B49" s="43" t="s">
        <v>285</v>
      </c>
      <c r="C49" s="44" t="s">
        <v>304</v>
      </c>
      <c r="D49" s="50" t="s">
        <v>291</v>
      </c>
      <c r="E49" s="75">
        <v>5422.9325999999992</v>
      </c>
      <c r="F49" s="75">
        <v>0</v>
      </c>
      <c r="G49" s="47">
        <f t="shared" si="1"/>
        <v>5422.9325999999992</v>
      </c>
    </row>
    <row r="50" spans="1:7" hidden="1" outlineLevel="1">
      <c r="A50" s="42">
        <v>14</v>
      </c>
      <c r="B50" s="43" t="s">
        <v>285</v>
      </c>
      <c r="C50" s="44" t="s">
        <v>299</v>
      </c>
      <c r="D50" s="50" t="s">
        <v>330</v>
      </c>
      <c r="E50" s="75">
        <v>354.2</v>
      </c>
      <c r="F50" s="75">
        <v>7700</v>
      </c>
      <c r="G50" s="47">
        <f t="shared" si="1"/>
        <v>8054.2</v>
      </c>
    </row>
    <row r="51" spans="1:7" hidden="1" outlineLevel="1">
      <c r="A51" s="71">
        <v>15</v>
      </c>
      <c r="B51" s="43" t="s">
        <v>285</v>
      </c>
      <c r="C51" s="44" t="s">
        <v>304</v>
      </c>
      <c r="D51" s="50" t="s">
        <v>331</v>
      </c>
      <c r="E51" s="75">
        <v>3460.85</v>
      </c>
      <c r="F51" s="75">
        <v>0</v>
      </c>
      <c r="G51" s="47">
        <f t="shared" si="1"/>
        <v>3460.85</v>
      </c>
    </row>
    <row r="52" spans="1:7" hidden="1" outlineLevel="1">
      <c r="A52" s="42">
        <v>16</v>
      </c>
      <c r="B52" s="43" t="s">
        <v>285</v>
      </c>
      <c r="C52" s="44" t="s">
        <v>299</v>
      </c>
      <c r="D52" s="50" t="s">
        <v>332</v>
      </c>
      <c r="E52" s="75">
        <v>437</v>
      </c>
      <c r="F52" s="75">
        <v>9500</v>
      </c>
      <c r="G52" s="47">
        <f t="shared" si="1"/>
        <v>9937</v>
      </c>
    </row>
    <row r="53" spans="1:7" hidden="1" outlineLevel="1">
      <c r="A53" s="71">
        <v>17</v>
      </c>
      <c r="B53" s="43" t="s">
        <v>285</v>
      </c>
      <c r="C53" s="44" t="s">
        <v>304</v>
      </c>
      <c r="D53" s="50" t="s">
        <v>333</v>
      </c>
      <c r="E53" s="75">
        <v>4780.2575999999999</v>
      </c>
      <c r="F53" s="75">
        <v>0</v>
      </c>
      <c r="G53" s="47">
        <f t="shared" si="1"/>
        <v>4780.2575999999999</v>
      </c>
    </row>
    <row r="54" spans="1:7" hidden="1" outlineLevel="1">
      <c r="A54" s="42">
        <v>18</v>
      </c>
      <c r="B54" s="43" t="s">
        <v>285</v>
      </c>
      <c r="C54" s="44" t="s">
        <v>299</v>
      </c>
      <c r="D54" s="50" t="s">
        <v>334</v>
      </c>
      <c r="E54" s="75">
        <v>4367.24</v>
      </c>
      <c r="F54" s="75">
        <v>0</v>
      </c>
      <c r="G54" s="47">
        <f t="shared" si="1"/>
        <v>4367.24</v>
      </c>
    </row>
    <row r="55" spans="1:7" hidden="1" outlineLevel="1">
      <c r="A55" s="71">
        <v>19</v>
      </c>
      <c r="B55" s="43" t="s">
        <v>285</v>
      </c>
      <c r="C55" s="44" t="s">
        <v>304</v>
      </c>
      <c r="D55" s="50" t="s">
        <v>335</v>
      </c>
      <c r="E55" s="75">
        <v>9345.91</v>
      </c>
      <c r="F55" s="75">
        <v>0</v>
      </c>
      <c r="G55" s="47">
        <f t="shared" si="1"/>
        <v>9345.91</v>
      </c>
    </row>
    <row r="56" spans="1:7" hidden="1" outlineLevel="1">
      <c r="A56" s="42">
        <v>20</v>
      </c>
      <c r="B56" s="43" t="s">
        <v>285</v>
      </c>
      <c r="C56" s="44" t="s">
        <v>299</v>
      </c>
      <c r="D56" s="50" t="s">
        <v>336</v>
      </c>
      <c r="E56" s="75">
        <v>1752.6</v>
      </c>
      <c r="F56" s="75">
        <v>0</v>
      </c>
      <c r="G56" s="47">
        <f t="shared" si="1"/>
        <v>1752.6</v>
      </c>
    </row>
    <row r="57" spans="1:7" hidden="1" outlineLevel="1">
      <c r="A57" s="71">
        <v>21</v>
      </c>
      <c r="B57" s="43" t="s">
        <v>285</v>
      </c>
      <c r="C57" s="44" t="s">
        <v>304</v>
      </c>
      <c r="D57" s="50" t="s">
        <v>337</v>
      </c>
      <c r="E57" s="75">
        <v>6332.13</v>
      </c>
      <c r="F57" s="75">
        <v>0</v>
      </c>
      <c r="G57" s="47">
        <f t="shared" si="1"/>
        <v>6332.13</v>
      </c>
    </row>
    <row r="58" spans="1:7" hidden="1" outlineLevel="1">
      <c r="A58" s="42">
        <v>22</v>
      </c>
      <c r="B58" s="43" t="s">
        <v>285</v>
      </c>
      <c r="C58" s="44" t="s">
        <v>299</v>
      </c>
      <c r="D58" s="50" t="s">
        <v>338</v>
      </c>
      <c r="E58" s="75">
        <v>506</v>
      </c>
      <c r="F58" s="75">
        <v>0</v>
      </c>
      <c r="G58" s="47">
        <f t="shared" si="1"/>
        <v>506</v>
      </c>
    </row>
    <row r="59" spans="1:7" hidden="1" outlineLevel="1">
      <c r="A59" s="71">
        <v>23</v>
      </c>
      <c r="B59" s="43" t="s">
        <v>285</v>
      </c>
      <c r="C59" s="44" t="s">
        <v>304</v>
      </c>
      <c r="D59" s="50" t="s">
        <v>339</v>
      </c>
      <c r="E59" s="75">
        <v>4370.0475999999999</v>
      </c>
      <c r="F59" s="75">
        <v>0</v>
      </c>
      <c r="G59" s="47">
        <f t="shared" si="1"/>
        <v>4370.0475999999999</v>
      </c>
    </row>
    <row r="60" spans="1:7" hidden="1" outlineLevel="1">
      <c r="A60" s="42">
        <v>24</v>
      </c>
      <c r="B60" s="43" t="s">
        <v>285</v>
      </c>
      <c r="C60" s="44" t="s">
        <v>299</v>
      </c>
      <c r="D60" s="50" t="s">
        <v>340</v>
      </c>
      <c r="E60" s="75">
        <v>782</v>
      </c>
      <c r="F60" s="75">
        <v>0</v>
      </c>
      <c r="G60" s="47">
        <f t="shared" si="1"/>
        <v>782</v>
      </c>
    </row>
    <row r="61" spans="1:7" hidden="1" outlineLevel="1">
      <c r="A61" s="71">
        <v>25</v>
      </c>
      <c r="B61" s="43" t="s">
        <v>285</v>
      </c>
      <c r="C61" s="44" t="s">
        <v>304</v>
      </c>
      <c r="D61" s="50" t="s">
        <v>322</v>
      </c>
      <c r="E61" s="75">
        <v>8095.6149999999998</v>
      </c>
      <c r="F61" s="75">
        <v>0</v>
      </c>
      <c r="G61" s="47">
        <f t="shared" si="1"/>
        <v>8095.6149999999998</v>
      </c>
    </row>
    <row r="62" spans="1:7" hidden="1" outlineLevel="1">
      <c r="A62" s="42">
        <v>26</v>
      </c>
      <c r="B62" s="43" t="s">
        <v>285</v>
      </c>
      <c r="C62" s="44" t="s">
        <v>299</v>
      </c>
      <c r="D62" s="50" t="s">
        <v>323</v>
      </c>
      <c r="E62" s="75">
        <v>746.81</v>
      </c>
      <c r="F62" s="75">
        <v>0</v>
      </c>
      <c r="G62" s="47">
        <f t="shared" si="1"/>
        <v>746.81</v>
      </c>
    </row>
    <row r="63" spans="1:7" hidden="1" outlineLevel="1">
      <c r="A63" s="71">
        <v>27</v>
      </c>
      <c r="B63" s="43" t="s">
        <v>285</v>
      </c>
      <c r="C63" s="44" t="s">
        <v>304</v>
      </c>
      <c r="D63" s="50" t="s">
        <v>324</v>
      </c>
      <c r="E63" s="75">
        <v>2488.3588</v>
      </c>
      <c r="F63" s="75">
        <v>0</v>
      </c>
      <c r="G63" s="47">
        <f t="shared" si="1"/>
        <v>2488.3588</v>
      </c>
    </row>
    <row r="64" spans="1:7" hidden="1" outlineLevel="1">
      <c r="A64" s="42">
        <v>28</v>
      </c>
      <c r="B64" s="43" t="s">
        <v>285</v>
      </c>
      <c r="C64" s="44" t="s">
        <v>298</v>
      </c>
      <c r="D64" s="50" t="s">
        <v>328</v>
      </c>
      <c r="E64" s="75">
        <v>2866.68</v>
      </c>
      <c r="F64" s="75">
        <v>63704</v>
      </c>
      <c r="G64" s="47">
        <f t="shared" si="1"/>
        <v>66570.679999999993</v>
      </c>
    </row>
    <row r="65" spans="1:7" hidden="1" outlineLevel="1">
      <c r="A65" s="71">
        <v>29</v>
      </c>
      <c r="B65" s="43" t="s">
        <v>285</v>
      </c>
      <c r="C65" s="44" t="s">
        <v>299</v>
      </c>
      <c r="D65" s="50" t="s">
        <v>360</v>
      </c>
      <c r="E65" s="75">
        <v>9413.9</v>
      </c>
      <c r="F65" s="75">
        <v>0</v>
      </c>
      <c r="G65" s="47">
        <f t="shared" si="1"/>
        <v>9413.9</v>
      </c>
    </row>
    <row r="66" spans="1:7" hidden="1" outlineLevel="1">
      <c r="A66" s="42">
        <v>30</v>
      </c>
      <c r="B66" s="43" t="s">
        <v>285</v>
      </c>
      <c r="C66" s="44" t="s">
        <v>304</v>
      </c>
      <c r="D66" s="50" t="s">
        <v>329</v>
      </c>
      <c r="E66" s="75">
        <v>1293.425</v>
      </c>
      <c r="F66" s="75">
        <v>0</v>
      </c>
      <c r="G66" s="47">
        <f t="shared" si="1"/>
        <v>1293.425</v>
      </c>
    </row>
    <row r="67" spans="1:7" hidden="1" outlineLevel="1">
      <c r="A67" s="71">
        <v>31</v>
      </c>
      <c r="B67" s="43" t="s">
        <v>285</v>
      </c>
      <c r="C67" s="44" t="s">
        <v>298</v>
      </c>
      <c r="D67" s="50" t="s">
        <v>325</v>
      </c>
      <c r="E67" s="75">
        <v>2121.8175000000001</v>
      </c>
      <c r="F67" s="75">
        <v>94303</v>
      </c>
      <c r="G67" s="47">
        <f t="shared" si="1"/>
        <v>96424.817500000005</v>
      </c>
    </row>
    <row r="68" spans="1:7" hidden="1" outlineLevel="1">
      <c r="A68" s="42">
        <v>32</v>
      </c>
      <c r="B68" s="43" t="s">
        <v>285</v>
      </c>
      <c r="C68" s="44" t="s">
        <v>299</v>
      </c>
      <c r="D68" s="50" t="s">
        <v>326</v>
      </c>
      <c r="E68" s="75">
        <v>1955</v>
      </c>
      <c r="F68" s="75">
        <v>0</v>
      </c>
      <c r="G68" s="47">
        <f t="shared" si="1"/>
        <v>1955</v>
      </c>
    </row>
    <row r="69" spans="1:7" hidden="1" outlineLevel="1">
      <c r="A69" s="71">
        <v>33</v>
      </c>
      <c r="B69" s="43" t="s">
        <v>285</v>
      </c>
      <c r="C69" s="44" t="s">
        <v>304</v>
      </c>
      <c r="D69" s="50" t="s">
        <v>327</v>
      </c>
      <c r="E69" s="75">
        <v>8519.6949999999997</v>
      </c>
      <c r="F69" s="75">
        <v>0</v>
      </c>
      <c r="G69" s="47">
        <f t="shared" si="1"/>
        <v>8519.6949999999997</v>
      </c>
    </row>
    <row r="70" spans="1:7" hidden="1" outlineLevel="1">
      <c r="A70" s="42">
        <v>34</v>
      </c>
      <c r="B70" s="43" t="s">
        <v>285</v>
      </c>
      <c r="C70" s="44" t="s">
        <v>298</v>
      </c>
      <c r="D70" s="50" t="s">
        <v>361</v>
      </c>
      <c r="E70" s="75">
        <v>4972.5450000000001</v>
      </c>
      <c r="F70" s="75">
        <v>116501</v>
      </c>
      <c r="G70" s="47">
        <f t="shared" si="1"/>
        <v>121473.545</v>
      </c>
    </row>
    <row r="71" spans="1:7" hidden="1" outlineLevel="1">
      <c r="A71" s="71">
        <v>35</v>
      </c>
      <c r="B71" s="43" t="s">
        <v>285</v>
      </c>
      <c r="C71" s="44" t="s">
        <v>299</v>
      </c>
      <c r="D71" s="50" t="s">
        <v>362</v>
      </c>
      <c r="E71" s="75">
        <v>1089.28</v>
      </c>
      <c r="F71" s="75">
        <v>0</v>
      </c>
      <c r="G71" s="47">
        <f t="shared" si="1"/>
        <v>1089.28</v>
      </c>
    </row>
    <row r="72" spans="1:7" hidden="1" outlineLevel="1">
      <c r="A72" s="42">
        <v>36</v>
      </c>
      <c r="B72" s="43" t="s">
        <v>285</v>
      </c>
      <c r="C72" s="44" t="s">
        <v>304</v>
      </c>
      <c r="D72" s="50" t="s">
        <v>381</v>
      </c>
      <c r="E72" s="75">
        <v>3421.2350000000001</v>
      </c>
      <c r="F72" s="75">
        <v>0</v>
      </c>
      <c r="G72" s="47">
        <f t="shared" si="1"/>
        <v>3421.2350000000001</v>
      </c>
    </row>
    <row r="73" spans="1:7" hidden="1" outlineLevel="1">
      <c r="A73" s="71">
        <v>37</v>
      </c>
      <c r="B73" s="43" t="s">
        <v>285</v>
      </c>
      <c r="C73" s="44" t="s">
        <v>286</v>
      </c>
      <c r="D73" s="50" t="s">
        <v>363</v>
      </c>
      <c r="E73" s="75">
        <v>1219.9625000000001</v>
      </c>
      <c r="F73" s="75">
        <v>57410</v>
      </c>
      <c r="G73" s="47">
        <f t="shared" si="1"/>
        <v>58629.962500000001</v>
      </c>
    </row>
    <row r="74" spans="1:7" hidden="1" outlineLevel="1">
      <c r="A74" s="42">
        <v>38</v>
      </c>
      <c r="B74" s="43" t="s">
        <v>285</v>
      </c>
      <c r="C74" s="44" t="s">
        <v>298</v>
      </c>
      <c r="D74" s="50" t="s">
        <v>364</v>
      </c>
      <c r="E74" s="75">
        <v>5762.97</v>
      </c>
      <c r="F74" s="75">
        <v>0</v>
      </c>
      <c r="G74" s="47">
        <f t="shared" si="1"/>
        <v>5762.97</v>
      </c>
    </row>
    <row r="75" spans="1:7" hidden="1" outlineLevel="1">
      <c r="A75" s="71">
        <v>39</v>
      </c>
      <c r="B75" s="43" t="s">
        <v>285</v>
      </c>
      <c r="C75" s="44" t="s">
        <v>299</v>
      </c>
      <c r="D75" s="50" t="s">
        <v>382</v>
      </c>
      <c r="E75" s="75">
        <v>358.8</v>
      </c>
      <c r="F75" s="75">
        <v>0</v>
      </c>
      <c r="G75" s="47">
        <f t="shared" si="1"/>
        <v>358.8</v>
      </c>
    </row>
    <row r="76" spans="1:7" hidden="1" outlineLevel="1">
      <c r="A76" s="42">
        <v>40</v>
      </c>
      <c r="B76" s="43" t="s">
        <v>285</v>
      </c>
      <c r="C76" s="44" t="s">
        <v>304</v>
      </c>
      <c r="D76" s="50" t="s">
        <v>365</v>
      </c>
      <c r="E76" s="75">
        <v>14114.53</v>
      </c>
      <c r="F76" s="75">
        <v>0</v>
      </c>
      <c r="G76" s="47">
        <f t="shared" si="1"/>
        <v>14114.53</v>
      </c>
    </row>
    <row r="77" spans="1:7" hidden="1" outlineLevel="1">
      <c r="A77" s="71">
        <v>41</v>
      </c>
      <c r="B77" s="43" t="s">
        <v>285</v>
      </c>
      <c r="C77" s="44" t="s">
        <v>286</v>
      </c>
      <c r="D77" s="50" t="s">
        <v>383</v>
      </c>
      <c r="E77" s="75">
        <v>2450.2525000000001</v>
      </c>
      <c r="F77" s="75">
        <v>115306</v>
      </c>
      <c r="G77" s="47">
        <f t="shared" si="1"/>
        <v>117756.2525</v>
      </c>
    </row>
    <row r="78" spans="1:7" hidden="1" outlineLevel="1">
      <c r="A78" s="42">
        <v>42</v>
      </c>
      <c r="B78" s="43" t="s">
        <v>285</v>
      </c>
      <c r="C78" s="44" t="s">
        <v>298</v>
      </c>
      <c r="D78" s="50" t="s">
        <v>384</v>
      </c>
      <c r="E78" s="75">
        <v>7130.16</v>
      </c>
      <c r="F78" s="75">
        <v>0</v>
      </c>
      <c r="G78" s="47">
        <f t="shared" si="1"/>
        <v>7130.16</v>
      </c>
    </row>
    <row r="79" spans="1:7" hidden="1" outlineLevel="1">
      <c r="A79" s="71">
        <v>43</v>
      </c>
      <c r="B79" s="43" t="s">
        <v>285</v>
      </c>
      <c r="C79" s="44" t="s">
        <v>299</v>
      </c>
      <c r="D79" s="50" t="s">
        <v>385</v>
      </c>
      <c r="E79" s="75">
        <v>1754.9</v>
      </c>
      <c r="F79" s="75">
        <v>0</v>
      </c>
      <c r="G79" s="47">
        <f t="shared" si="1"/>
        <v>1754.9</v>
      </c>
    </row>
    <row r="80" spans="1:7" hidden="1" outlineLevel="1">
      <c r="A80" s="42">
        <v>44</v>
      </c>
      <c r="B80" s="43" t="s">
        <v>285</v>
      </c>
      <c r="C80" s="44" t="s">
        <v>304</v>
      </c>
      <c r="D80" s="50" t="s">
        <v>386</v>
      </c>
      <c r="E80" s="75">
        <v>8157.27</v>
      </c>
      <c r="F80" s="75">
        <v>0</v>
      </c>
      <c r="G80" s="47">
        <f t="shared" si="1"/>
        <v>8157.27</v>
      </c>
    </row>
    <row r="81" spans="1:7" hidden="1" outlineLevel="1">
      <c r="A81" s="71">
        <v>45</v>
      </c>
      <c r="B81" s="43" t="s">
        <v>285</v>
      </c>
      <c r="C81" s="44" t="s">
        <v>286</v>
      </c>
      <c r="D81" s="50" t="s">
        <v>387</v>
      </c>
      <c r="E81" s="75">
        <v>972.4</v>
      </c>
      <c r="F81" s="75">
        <v>45760</v>
      </c>
      <c r="G81" s="47">
        <f t="shared" si="1"/>
        <v>46732.4</v>
      </c>
    </row>
    <row r="82" spans="1:7" hidden="1" outlineLevel="1">
      <c r="A82" s="42">
        <v>46</v>
      </c>
      <c r="B82" s="43" t="s">
        <v>285</v>
      </c>
      <c r="C82" s="44" t="s">
        <v>298</v>
      </c>
      <c r="D82" s="45" t="s">
        <v>388</v>
      </c>
      <c r="E82" s="75">
        <v>6276.1949999999997</v>
      </c>
      <c r="F82" s="75">
        <v>6600</v>
      </c>
      <c r="G82" s="47">
        <f t="shared" si="1"/>
        <v>12876.195</v>
      </c>
    </row>
    <row r="83" spans="1:7" hidden="1" outlineLevel="1">
      <c r="A83" s="71">
        <v>47</v>
      </c>
      <c r="B83" s="43" t="s">
        <v>285</v>
      </c>
      <c r="C83" s="44" t="s">
        <v>299</v>
      </c>
      <c r="D83" s="45" t="s">
        <v>389</v>
      </c>
      <c r="E83" s="75">
        <v>1349.2719999999999</v>
      </c>
      <c r="F83" s="75">
        <v>0</v>
      </c>
      <c r="G83" s="47">
        <f t="shared" si="1"/>
        <v>1349.2719999999999</v>
      </c>
    </row>
    <row r="84" spans="1:7" hidden="1" outlineLevel="1">
      <c r="A84" s="42">
        <v>48</v>
      </c>
      <c r="B84" s="43" t="s">
        <v>285</v>
      </c>
      <c r="C84" s="44" t="s">
        <v>304</v>
      </c>
      <c r="D84" s="45" t="s">
        <v>390</v>
      </c>
      <c r="E84" s="75">
        <v>12046.475</v>
      </c>
      <c r="F84" s="75">
        <v>0</v>
      </c>
      <c r="G84" s="47">
        <f t="shared" si="1"/>
        <v>12046.475</v>
      </c>
    </row>
    <row r="85" spans="1:7" hidden="1" outlineLevel="1">
      <c r="A85" s="71">
        <v>49</v>
      </c>
      <c r="B85" s="43" t="s">
        <v>285</v>
      </c>
      <c r="C85" s="44" t="s">
        <v>286</v>
      </c>
      <c r="D85" s="45" t="s">
        <v>391</v>
      </c>
      <c r="E85" s="75">
        <v>6151.7475999999997</v>
      </c>
      <c r="F85" s="75">
        <v>145997</v>
      </c>
      <c r="G85" s="47">
        <f t="shared" si="1"/>
        <v>152148.7476</v>
      </c>
    </row>
    <row r="86" spans="1:7" hidden="1" outlineLevel="1">
      <c r="A86" s="42">
        <v>50</v>
      </c>
      <c r="B86" s="43" t="s">
        <v>285</v>
      </c>
      <c r="C86" s="44" t="s">
        <v>298</v>
      </c>
      <c r="D86" s="45" t="s">
        <v>392</v>
      </c>
      <c r="E86" s="75">
        <v>4325.3999999999996</v>
      </c>
      <c r="F86" s="75">
        <v>0</v>
      </c>
      <c r="G86" s="47">
        <f t="shared" si="1"/>
        <v>4325.3999999999996</v>
      </c>
    </row>
    <row r="87" spans="1:7" hidden="1" outlineLevel="1">
      <c r="A87" s="71">
        <v>51</v>
      </c>
      <c r="B87" s="43" t="s">
        <v>285</v>
      </c>
      <c r="C87" s="44" t="s">
        <v>299</v>
      </c>
      <c r="D87" s="45" t="s">
        <v>393</v>
      </c>
      <c r="E87" s="75">
        <v>1104</v>
      </c>
      <c r="F87" s="75">
        <v>0</v>
      </c>
      <c r="G87" s="47">
        <f t="shared" si="1"/>
        <v>1104</v>
      </c>
    </row>
    <row r="88" spans="1:7" hidden="1" outlineLevel="1">
      <c r="A88" s="42">
        <v>52</v>
      </c>
      <c r="B88" s="43" t="s">
        <v>285</v>
      </c>
      <c r="C88" s="44" t="s">
        <v>304</v>
      </c>
      <c r="D88" s="45" t="s">
        <v>394</v>
      </c>
      <c r="E88" s="75">
        <v>1709.8576</v>
      </c>
      <c r="F88" s="75">
        <v>0</v>
      </c>
      <c r="G88" s="47">
        <f t="shared" si="1"/>
        <v>1709.8576</v>
      </c>
    </row>
    <row r="89" spans="1:7" hidden="1" outlineLevel="1">
      <c r="A89" s="71">
        <v>53</v>
      </c>
      <c r="B89" s="43" t="s">
        <v>285</v>
      </c>
      <c r="C89" s="44" t="s">
        <v>286</v>
      </c>
      <c r="D89" s="45" t="s">
        <v>395</v>
      </c>
      <c r="E89" s="75">
        <v>2597.1962999999996</v>
      </c>
      <c r="F89" s="75">
        <v>68819</v>
      </c>
      <c r="G89" s="47">
        <f t="shared" si="1"/>
        <v>71416.196299999996</v>
      </c>
    </row>
    <row r="90" spans="1:7" hidden="1" outlineLevel="1">
      <c r="A90" s="42">
        <v>54</v>
      </c>
      <c r="B90" s="43" t="s">
        <v>285</v>
      </c>
      <c r="C90" s="44" t="s">
        <v>298</v>
      </c>
      <c r="D90" s="45" t="s">
        <v>396</v>
      </c>
      <c r="E90" s="75">
        <v>15968.25</v>
      </c>
      <c r="F90" s="75">
        <v>0</v>
      </c>
      <c r="G90" s="47">
        <f t="shared" si="1"/>
        <v>15968.25</v>
      </c>
    </row>
    <row r="91" spans="1:7" hidden="1" outlineLevel="1">
      <c r="A91" s="71">
        <v>55</v>
      </c>
      <c r="B91" s="43" t="s">
        <v>285</v>
      </c>
      <c r="C91" s="44" t="s">
        <v>299</v>
      </c>
      <c r="D91" s="45" t="s">
        <v>397</v>
      </c>
      <c r="E91" s="75">
        <v>965.90800000000002</v>
      </c>
      <c r="F91" s="75">
        <v>0</v>
      </c>
      <c r="G91" s="47">
        <f t="shared" si="1"/>
        <v>965.90800000000002</v>
      </c>
    </row>
    <row r="92" spans="1:7" hidden="1" outlineLevel="1">
      <c r="A92" s="42">
        <v>56</v>
      </c>
      <c r="B92" s="43" t="s">
        <v>285</v>
      </c>
      <c r="C92" s="44" t="s">
        <v>304</v>
      </c>
      <c r="D92" s="45" t="s">
        <v>398</v>
      </c>
      <c r="E92" s="75">
        <v>2082.1149999999998</v>
      </c>
      <c r="F92" s="75">
        <v>0</v>
      </c>
      <c r="G92" s="47">
        <f t="shared" si="1"/>
        <v>2082.1149999999998</v>
      </c>
    </row>
    <row r="93" spans="1:7" hidden="1" outlineLevel="1">
      <c r="A93" s="71">
        <v>57</v>
      </c>
      <c r="B93" s="43" t="s">
        <v>285</v>
      </c>
      <c r="C93" s="44" t="s">
        <v>286</v>
      </c>
      <c r="D93" s="45" t="s">
        <v>399</v>
      </c>
      <c r="E93" s="75">
        <v>1723.2474999999999</v>
      </c>
      <c r="F93" s="75">
        <v>4000</v>
      </c>
      <c r="G93" s="47">
        <f t="shared" si="1"/>
        <v>5723.2474999999995</v>
      </c>
    </row>
    <row r="94" spans="1:7" hidden="1" outlineLevel="1">
      <c r="A94" s="42">
        <v>58</v>
      </c>
      <c r="B94" s="43" t="s">
        <v>285</v>
      </c>
      <c r="C94" s="44" t="s">
        <v>298</v>
      </c>
      <c r="D94" s="45" t="s">
        <v>400</v>
      </c>
      <c r="E94" s="75">
        <v>4470.2775000000001</v>
      </c>
      <c r="F94" s="75">
        <v>0</v>
      </c>
      <c r="G94" s="47">
        <f t="shared" si="1"/>
        <v>4470.2775000000001</v>
      </c>
    </row>
    <row r="95" spans="1:7" hidden="1" outlineLevel="1">
      <c r="A95" s="71">
        <v>59</v>
      </c>
      <c r="B95" s="43" t="s">
        <v>285</v>
      </c>
      <c r="C95" s="44" t="s">
        <v>299</v>
      </c>
      <c r="D95" s="45" t="s">
        <v>401</v>
      </c>
      <c r="E95" s="75">
        <v>1451.3</v>
      </c>
      <c r="F95" s="75">
        <v>0</v>
      </c>
      <c r="G95" s="47">
        <f t="shared" si="1"/>
        <v>1451.3</v>
      </c>
    </row>
    <row r="96" spans="1:7" hidden="1" outlineLevel="1">
      <c r="A96" s="42">
        <v>60</v>
      </c>
      <c r="B96" s="43" t="s">
        <v>285</v>
      </c>
      <c r="C96" s="44" t="s">
        <v>304</v>
      </c>
      <c r="D96" s="131" t="s">
        <v>402</v>
      </c>
      <c r="E96" s="75">
        <v>2861.59</v>
      </c>
      <c r="F96" s="75">
        <v>0</v>
      </c>
      <c r="G96" s="47">
        <f t="shared" si="1"/>
        <v>2861.59</v>
      </c>
    </row>
    <row r="97" spans="1:85" ht="30.75" customHeight="1" collapsed="1" thickBot="1">
      <c r="A97" s="198" t="s">
        <v>263</v>
      </c>
      <c r="B97" s="199"/>
      <c r="C97" s="199"/>
      <c r="D97" s="199"/>
      <c r="E97" s="51">
        <f>+E7+E20+E29+E36</f>
        <v>106488420.72365001</v>
      </c>
      <c r="F97" s="51">
        <f>+F7+F20+F29+F36</f>
        <v>202715773.8599</v>
      </c>
      <c r="G97" s="52">
        <f>+G7+G20+G29+G36</f>
        <v>309204194.58355004</v>
      </c>
    </row>
    <row r="98" spans="1:85">
      <c r="C98" s="39"/>
      <c r="E98" s="55"/>
      <c r="F98" s="55"/>
      <c r="G98" s="55"/>
    </row>
    <row r="99" spans="1:85">
      <c r="C99" s="39"/>
      <c r="E99" s="55"/>
      <c r="F99" s="55"/>
      <c r="G99" s="55"/>
    </row>
    <row r="100" spans="1:85">
      <c r="C100" s="39"/>
      <c r="E100" s="55"/>
      <c r="F100" s="55"/>
      <c r="G100" s="55"/>
    </row>
    <row r="101" spans="1:85">
      <c r="C101" s="39"/>
      <c r="E101" s="55"/>
      <c r="F101" s="55"/>
      <c r="G101" s="55"/>
    </row>
    <row r="102" spans="1:85">
      <c r="C102" s="39"/>
      <c r="E102" s="55"/>
      <c r="F102" s="55"/>
      <c r="G102" s="55"/>
    </row>
    <row r="103" spans="1:85">
      <c r="E103" s="55"/>
      <c r="F103" s="55"/>
      <c r="G103" s="55"/>
    </row>
    <row r="104" spans="1:85">
      <c r="E104" s="55"/>
      <c r="F104" s="55"/>
      <c r="G104" s="55"/>
    </row>
    <row r="105" spans="1:85" ht="25.15" customHeight="1"/>
    <row r="106" spans="1:85" s="39" customFormat="1">
      <c r="B106" s="53"/>
      <c r="C106" s="56"/>
      <c r="D106" s="54"/>
      <c r="E106" s="57"/>
      <c r="F106" s="58"/>
      <c r="G106" s="57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49"/>
      <c r="BJ106" s="49"/>
      <c r="BK106" s="49"/>
      <c r="BL106" s="49"/>
      <c r="BM106" s="49"/>
      <c r="BN106" s="49"/>
      <c r="BO106" s="49"/>
      <c r="BP106" s="49"/>
      <c r="BQ106" s="49"/>
      <c r="BR106" s="49"/>
      <c r="BS106" s="49"/>
      <c r="BT106" s="49"/>
      <c r="BU106" s="49"/>
      <c r="BV106" s="49"/>
      <c r="BW106" s="49"/>
      <c r="BX106" s="49"/>
      <c r="BY106" s="49"/>
      <c r="BZ106" s="49"/>
      <c r="CA106" s="49"/>
      <c r="CB106" s="49"/>
      <c r="CC106" s="49"/>
      <c r="CD106" s="49"/>
    </row>
    <row r="107" spans="1:85" s="39" customFormat="1">
      <c r="B107" s="53"/>
      <c r="C107" s="56"/>
      <c r="D107" s="54"/>
      <c r="E107" s="57"/>
      <c r="F107" s="58"/>
      <c r="G107" s="57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  <c r="BM107" s="49"/>
      <c r="BN107" s="49"/>
      <c r="BO107" s="49"/>
      <c r="BP107" s="49"/>
      <c r="BQ107" s="49"/>
      <c r="BR107" s="49"/>
      <c r="BS107" s="49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  <c r="CD107" s="49"/>
    </row>
    <row r="108" spans="1:85" s="39" customFormat="1">
      <c r="B108" s="53"/>
      <c r="C108" s="56"/>
      <c r="D108" s="54"/>
      <c r="E108" s="57"/>
      <c r="F108" s="58"/>
      <c r="G108" s="57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  <c r="AK108" s="49"/>
      <c r="AL108" s="49"/>
      <c r="AM108" s="49"/>
      <c r="AN108" s="49"/>
      <c r="AO108" s="49"/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  <c r="BH108" s="49"/>
      <c r="BI108" s="49"/>
      <c r="BJ108" s="49"/>
      <c r="BK108" s="49"/>
      <c r="BL108" s="49"/>
      <c r="BM108" s="49"/>
      <c r="BN108" s="49"/>
      <c r="BO108" s="49"/>
      <c r="BP108" s="49"/>
      <c r="BQ108" s="49"/>
      <c r="BR108" s="49"/>
      <c r="BS108" s="49"/>
      <c r="BT108" s="49"/>
      <c r="BU108" s="49"/>
      <c r="BV108" s="49"/>
      <c r="BW108" s="49"/>
      <c r="BX108" s="49"/>
      <c r="BY108" s="49"/>
      <c r="BZ108" s="49"/>
      <c r="CA108" s="49"/>
      <c r="CB108" s="49"/>
      <c r="CC108" s="49"/>
      <c r="CD108" s="49"/>
    </row>
    <row r="109" spans="1:85" s="39" customFormat="1">
      <c r="B109" s="53"/>
      <c r="C109" s="56"/>
      <c r="D109" s="54"/>
      <c r="E109" s="57"/>
      <c r="F109" s="58"/>
      <c r="G109" s="57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9"/>
      <c r="AT109" s="49"/>
      <c r="AU109" s="49"/>
      <c r="AV109" s="49"/>
      <c r="AW109" s="49"/>
      <c r="AX109" s="49"/>
      <c r="AY109" s="49"/>
      <c r="AZ109" s="49"/>
      <c r="BA109" s="49"/>
      <c r="BB109" s="49"/>
      <c r="BC109" s="49"/>
      <c r="BD109" s="49"/>
      <c r="BE109" s="49"/>
      <c r="BF109" s="49"/>
      <c r="BG109" s="49"/>
      <c r="BH109" s="49"/>
      <c r="BI109" s="49"/>
      <c r="BJ109" s="49"/>
      <c r="BK109" s="49"/>
      <c r="BL109" s="49"/>
      <c r="BM109" s="49"/>
      <c r="BN109" s="49"/>
      <c r="BO109" s="49"/>
      <c r="BP109" s="49"/>
      <c r="BQ109" s="49"/>
      <c r="BR109" s="49"/>
      <c r="BS109" s="49"/>
      <c r="BT109" s="49"/>
      <c r="BU109" s="49"/>
      <c r="BV109" s="49"/>
      <c r="BW109" s="49"/>
      <c r="BX109" s="49"/>
      <c r="BY109" s="49"/>
      <c r="BZ109" s="49"/>
      <c r="CA109" s="49"/>
      <c r="CB109" s="49"/>
      <c r="CC109" s="49"/>
      <c r="CD109" s="49"/>
    </row>
    <row r="110" spans="1:85" s="39" customFormat="1">
      <c r="B110" s="53"/>
      <c r="C110" s="56"/>
      <c r="D110" s="54"/>
      <c r="E110" s="57"/>
      <c r="F110" s="58"/>
      <c r="G110" s="57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49"/>
      <c r="BJ110" s="49"/>
      <c r="BK110" s="49"/>
      <c r="BL110" s="49"/>
      <c r="BM110" s="49"/>
      <c r="BN110" s="49"/>
      <c r="BO110" s="49"/>
      <c r="BP110" s="49"/>
      <c r="BQ110" s="49"/>
      <c r="BR110" s="49"/>
      <c r="BS110" s="49"/>
      <c r="BT110" s="49"/>
      <c r="BU110" s="49"/>
      <c r="BV110" s="49"/>
      <c r="BW110" s="49"/>
      <c r="BX110" s="49"/>
      <c r="BY110" s="49"/>
      <c r="BZ110" s="49"/>
      <c r="CA110" s="49"/>
      <c r="CB110" s="49"/>
      <c r="CC110" s="49"/>
      <c r="CD110" s="49"/>
    </row>
    <row r="111" spans="1:85" s="39" customFormat="1">
      <c r="B111" s="53"/>
      <c r="C111" s="56"/>
      <c r="D111" s="54"/>
      <c r="E111" s="57"/>
      <c r="F111" s="58"/>
      <c r="G111" s="57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49"/>
      <c r="AN111" s="49"/>
      <c r="AO111" s="49"/>
      <c r="AP111" s="49"/>
      <c r="AQ111" s="49"/>
      <c r="AR111" s="49"/>
      <c r="AS111" s="49"/>
      <c r="AT111" s="49"/>
      <c r="AU111" s="49"/>
      <c r="AV111" s="49"/>
      <c r="AW111" s="49"/>
      <c r="AX111" s="49"/>
      <c r="AY111" s="49"/>
      <c r="AZ111" s="49"/>
      <c r="BA111" s="49"/>
      <c r="BB111" s="49"/>
      <c r="BC111" s="49"/>
      <c r="BD111" s="49"/>
      <c r="BE111" s="49"/>
      <c r="BF111" s="49"/>
      <c r="BG111" s="49"/>
      <c r="BH111" s="49"/>
      <c r="BI111" s="49"/>
      <c r="BJ111" s="49"/>
      <c r="BK111" s="49"/>
      <c r="BL111" s="49"/>
      <c r="BM111" s="49"/>
      <c r="BN111" s="49"/>
      <c r="BO111" s="49"/>
      <c r="BP111" s="49"/>
      <c r="BQ111" s="49"/>
      <c r="BR111" s="49"/>
      <c r="BS111" s="49"/>
      <c r="BT111" s="49"/>
      <c r="BU111" s="49"/>
      <c r="BV111" s="49"/>
      <c r="BW111" s="49"/>
      <c r="BX111" s="49"/>
      <c r="BY111" s="49"/>
      <c r="BZ111" s="49"/>
      <c r="CA111" s="49"/>
      <c r="CB111" s="49"/>
      <c r="CC111" s="49"/>
      <c r="CD111" s="49"/>
      <c r="CE111" s="49"/>
      <c r="CF111" s="49"/>
      <c r="CG111" s="49"/>
    </row>
    <row r="112" spans="1:85" s="39" customFormat="1">
      <c r="B112" s="53"/>
      <c r="C112" s="56"/>
      <c r="D112" s="54"/>
      <c r="E112" s="57"/>
      <c r="F112" s="58"/>
      <c r="G112" s="57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  <c r="AN112" s="49"/>
      <c r="AO112" s="49"/>
      <c r="AP112" s="49"/>
      <c r="AQ112" s="49"/>
      <c r="AR112" s="49"/>
      <c r="AS112" s="49"/>
      <c r="AT112" s="49"/>
      <c r="AU112" s="49"/>
      <c r="AV112" s="49"/>
      <c r="AW112" s="49"/>
      <c r="AX112" s="49"/>
      <c r="AY112" s="49"/>
      <c r="AZ112" s="49"/>
      <c r="BA112" s="49"/>
      <c r="BB112" s="49"/>
      <c r="BC112" s="49"/>
      <c r="BD112" s="49"/>
      <c r="BE112" s="49"/>
      <c r="BF112" s="49"/>
      <c r="BG112" s="49"/>
      <c r="BH112" s="49"/>
      <c r="BI112" s="49"/>
      <c r="BJ112" s="49"/>
      <c r="BK112" s="49"/>
      <c r="BL112" s="49"/>
      <c r="BM112" s="49"/>
      <c r="BN112" s="49"/>
      <c r="BO112" s="49"/>
      <c r="BP112" s="49"/>
      <c r="BQ112" s="49"/>
      <c r="BR112" s="49"/>
      <c r="BS112" s="49"/>
      <c r="BT112" s="49"/>
      <c r="BU112" s="49"/>
      <c r="BV112" s="49"/>
      <c r="BW112" s="49"/>
      <c r="BX112" s="49"/>
      <c r="BY112" s="49"/>
      <c r="BZ112" s="49"/>
      <c r="CA112" s="49"/>
      <c r="CB112" s="49"/>
      <c r="CC112" s="49"/>
      <c r="CD112" s="49"/>
      <c r="CE112" s="49"/>
      <c r="CF112" s="49"/>
      <c r="CG112" s="49"/>
    </row>
    <row r="113" spans="2:85" s="39" customFormat="1">
      <c r="B113" s="53"/>
      <c r="C113" s="56"/>
      <c r="D113" s="54"/>
      <c r="E113" s="57"/>
      <c r="F113" s="58"/>
      <c r="G113" s="57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49"/>
      <c r="BJ113" s="49"/>
      <c r="BK113" s="49"/>
      <c r="BL113" s="49"/>
      <c r="BM113" s="49"/>
      <c r="BN113" s="49"/>
      <c r="BO113" s="49"/>
      <c r="BP113" s="49"/>
      <c r="BQ113" s="49"/>
      <c r="BR113" s="49"/>
      <c r="BS113" s="49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  <c r="CE113" s="49"/>
      <c r="CF113" s="49"/>
      <c r="CG113" s="49"/>
    </row>
    <row r="114" spans="2:85" s="39" customFormat="1">
      <c r="B114" s="53"/>
      <c r="C114" s="56"/>
      <c r="D114" s="54"/>
      <c r="E114" s="57"/>
      <c r="F114" s="58"/>
      <c r="G114" s="57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  <c r="AK114" s="49"/>
      <c r="AL114" s="49"/>
      <c r="AM114" s="49"/>
      <c r="AN114" s="49"/>
      <c r="AO114" s="49"/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  <c r="BH114" s="49"/>
      <c r="BI114" s="49"/>
      <c r="BJ114" s="49"/>
      <c r="BK114" s="49"/>
      <c r="BL114" s="49"/>
      <c r="BM114" s="49"/>
      <c r="BN114" s="49"/>
      <c r="BO114" s="49"/>
      <c r="BP114" s="49"/>
      <c r="BQ114" s="49"/>
      <c r="BR114" s="49"/>
      <c r="BS114" s="49"/>
      <c r="BT114" s="49"/>
      <c r="BU114" s="49"/>
      <c r="BV114" s="49"/>
      <c r="BW114" s="49"/>
      <c r="BX114" s="49"/>
      <c r="BY114" s="49"/>
      <c r="BZ114" s="49"/>
      <c r="CA114" s="49"/>
      <c r="CB114" s="49"/>
      <c r="CC114" s="49"/>
      <c r="CD114" s="49"/>
      <c r="CE114" s="49"/>
      <c r="CF114" s="49"/>
      <c r="CG114" s="49"/>
    </row>
    <row r="115" spans="2:85" s="39" customFormat="1">
      <c r="B115" s="53"/>
      <c r="C115" s="56"/>
      <c r="D115" s="54"/>
      <c r="E115" s="57"/>
      <c r="F115" s="58"/>
      <c r="G115" s="57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  <c r="AN115" s="49"/>
      <c r="AO115" s="49"/>
      <c r="AP115" s="49"/>
      <c r="AQ115" s="49"/>
      <c r="AR115" s="49"/>
      <c r="AS115" s="49"/>
      <c r="AT115" s="49"/>
      <c r="AU115" s="49"/>
      <c r="AV115" s="49"/>
      <c r="AW115" s="49"/>
      <c r="AX115" s="49"/>
      <c r="AY115" s="49"/>
      <c r="AZ115" s="49"/>
      <c r="BA115" s="49"/>
      <c r="BB115" s="49"/>
      <c r="BC115" s="49"/>
      <c r="BD115" s="49"/>
      <c r="BE115" s="49"/>
      <c r="BF115" s="49"/>
      <c r="BG115" s="49"/>
      <c r="BH115" s="49"/>
      <c r="BI115" s="49"/>
      <c r="BJ115" s="49"/>
      <c r="BK115" s="49"/>
      <c r="BL115" s="49"/>
      <c r="BM115" s="49"/>
      <c r="BN115" s="49"/>
      <c r="BO115" s="49"/>
      <c r="BP115" s="49"/>
      <c r="BQ115" s="49"/>
      <c r="BR115" s="49"/>
      <c r="BS115" s="49"/>
      <c r="BT115" s="49"/>
      <c r="BU115" s="49"/>
      <c r="BV115" s="49"/>
      <c r="BW115" s="49"/>
      <c r="BX115" s="49"/>
      <c r="BY115" s="49"/>
      <c r="BZ115" s="49"/>
      <c r="CA115" s="49"/>
      <c r="CB115" s="49"/>
      <c r="CC115" s="49"/>
      <c r="CD115" s="49"/>
      <c r="CE115" s="49"/>
      <c r="CF115" s="49"/>
      <c r="CG115" s="49"/>
    </row>
    <row r="116" spans="2:85" s="39" customFormat="1">
      <c r="B116" s="53"/>
      <c r="C116" s="56"/>
      <c r="D116" s="54"/>
      <c r="E116" s="57"/>
      <c r="F116" s="58"/>
      <c r="G116" s="57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  <c r="AK116" s="49"/>
      <c r="AL116" s="49"/>
      <c r="AM116" s="49"/>
      <c r="AN116" s="49"/>
      <c r="AO116" s="49"/>
      <c r="AP116" s="49"/>
      <c r="AQ116" s="49"/>
      <c r="AR116" s="49"/>
      <c r="AS116" s="49"/>
      <c r="AT116" s="49"/>
      <c r="AU116" s="49"/>
      <c r="AV116" s="49"/>
      <c r="AW116" s="49"/>
      <c r="AX116" s="49"/>
      <c r="AY116" s="49"/>
      <c r="AZ116" s="49"/>
      <c r="BA116" s="49"/>
      <c r="BB116" s="49"/>
      <c r="BC116" s="49"/>
      <c r="BD116" s="49"/>
      <c r="BE116" s="49"/>
      <c r="BF116" s="49"/>
      <c r="BG116" s="49"/>
      <c r="BH116" s="49"/>
      <c r="BI116" s="49"/>
      <c r="BJ116" s="49"/>
      <c r="BK116" s="49"/>
      <c r="BL116" s="49"/>
      <c r="BM116" s="49"/>
      <c r="BN116" s="49"/>
      <c r="BO116" s="49"/>
      <c r="BP116" s="49"/>
      <c r="BQ116" s="49"/>
      <c r="BR116" s="49"/>
      <c r="BS116" s="49"/>
      <c r="BT116" s="49"/>
      <c r="BU116" s="49"/>
      <c r="BV116" s="49"/>
      <c r="BW116" s="49"/>
      <c r="BX116" s="49"/>
      <c r="BY116" s="49"/>
      <c r="BZ116" s="49"/>
      <c r="CA116" s="49"/>
      <c r="CB116" s="49"/>
      <c r="CC116" s="49"/>
      <c r="CD116" s="49"/>
      <c r="CE116" s="49"/>
      <c r="CF116" s="49"/>
      <c r="CG116" s="49"/>
    </row>
    <row r="117" spans="2:85" s="39" customFormat="1">
      <c r="B117" s="53"/>
      <c r="C117" s="56"/>
      <c r="D117" s="54"/>
      <c r="E117" s="57"/>
      <c r="F117" s="58"/>
      <c r="G117" s="57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49"/>
      <c r="AN117" s="49"/>
      <c r="AO117" s="49"/>
      <c r="AP117" s="49"/>
      <c r="AQ117" s="49"/>
      <c r="AR117" s="49"/>
      <c r="AS117" s="49"/>
      <c r="AT117" s="49"/>
      <c r="AU117" s="49"/>
      <c r="AV117" s="49"/>
      <c r="AW117" s="49"/>
      <c r="AX117" s="49"/>
      <c r="AY117" s="49"/>
      <c r="AZ117" s="49"/>
      <c r="BA117" s="49"/>
      <c r="BB117" s="49"/>
      <c r="BC117" s="49"/>
      <c r="BD117" s="49"/>
      <c r="BE117" s="49"/>
      <c r="BF117" s="49"/>
      <c r="BG117" s="49"/>
      <c r="BH117" s="49"/>
      <c r="BI117" s="49"/>
      <c r="BJ117" s="49"/>
      <c r="BK117" s="49"/>
      <c r="BL117" s="49"/>
      <c r="BM117" s="49"/>
      <c r="BN117" s="49"/>
      <c r="BO117" s="49"/>
      <c r="BP117" s="49"/>
      <c r="BQ117" s="49"/>
      <c r="BR117" s="49"/>
      <c r="BS117" s="49"/>
      <c r="BT117" s="49"/>
      <c r="BU117" s="49"/>
      <c r="BV117" s="49"/>
      <c r="BW117" s="49"/>
      <c r="BX117" s="49"/>
      <c r="BY117" s="49"/>
      <c r="BZ117" s="49"/>
      <c r="CA117" s="49"/>
      <c r="CB117" s="49"/>
      <c r="CC117" s="49"/>
      <c r="CD117" s="49"/>
      <c r="CE117" s="49"/>
      <c r="CF117" s="49"/>
      <c r="CG117" s="49"/>
    </row>
    <row r="118" spans="2:85" s="39" customFormat="1">
      <c r="B118" s="53"/>
      <c r="C118" s="56"/>
      <c r="D118" s="54"/>
      <c r="E118" s="57"/>
      <c r="F118" s="58"/>
      <c r="G118" s="57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49"/>
      <c r="AZ118" s="49"/>
      <c r="BA118" s="49"/>
      <c r="BB118" s="49"/>
      <c r="BC118" s="49"/>
      <c r="BD118" s="49"/>
      <c r="BE118" s="49"/>
      <c r="BF118" s="49"/>
      <c r="BG118" s="49"/>
      <c r="BH118" s="49"/>
      <c r="BI118" s="49"/>
      <c r="BJ118" s="49"/>
      <c r="BK118" s="49"/>
      <c r="BL118" s="49"/>
      <c r="BM118" s="49"/>
      <c r="BN118" s="49"/>
      <c r="BO118" s="49"/>
      <c r="BP118" s="49"/>
      <c r="BQ118" s="49"/>
      <c r="BR118" s="49"/>
      <c r="BS118" s="49"/>
      <c r="BT118" s="49"/>
      <c r="BU118" s="49"/>
      <c r="BV118" s="49"/>
      <c r="BW118" s="49"/>
      <c r="BX118" s="49"/>
      <c r="BY118" s="49"/>
      <c r="BZ118" s="49"/>
      <c r="CA118" s="49"/>
      <c r="CB118" s="49"/>
      <c r="CC118" s="49"/>
      <c r="CD118" s="49"/>
      <c r="CE118" s="49"/>
      <c r="CF118" s="49"/>
      <c r="CG118" s="49"/>
    </row>
    <row r="119" spans="2:85" s="39" customFormat="1">
      <c r="B119" s="53"/>
      <c r="C119" s="56"/>
      <c r="D119" s="54"/>
      <c r="E119" s="57"/>
      <c r="F119" s="58"/>
      <c r="G119" s="57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  <c r="AN119" s="49"/>
      <c r="AO119" s="49"/>
      <c r="AP119" s="49"/>
      <c r="AQ119" s="49"/>
      <c r="AR119" s="49"/>
      <c r="AS119" s="49"/>
      <c r="AT119" s="49"/>
      <c r="AU119" s="49"/>
      <c r="AV119" s="49"/>
      <c r="AW119" s="49"/>
      <c r="AX119" s="49"/>
      <c r="AY119" s="49"/>
      <c r="AZ119" s="49"/>
      <c r="BA119" s="49"/>
      <c r="BB119" s="49"/>
      <c r="BC119" s="49"/>
      <c r="BD119" s="49"/>
      <c r="BE119" s="49"/>
      <c r="BF119" s="49"/>
      <c r="BG119" s="49"/>
      <c r="BH119" s="49"/>
      <c r="BI119" s="49"/>
      <c r="BJ119" s="49"/>
      <c r="BK119" s="49"/>
      <c r="BL119" s="49"/>
      <c r="BM119" s="49"/>
      <c r="BN119" s="49"/>
      <c r="BO119" s="49"/>
      <c r="BP119" s="49"/>
      <c r="BQ119" s="49"/>
      <c r="BR119" s="49"/>
      <c r="BS119" s="49"/>
      <c r="BT119" s="49"/>
      <c r="BU119" s="49"/>
      <c r="BV119" s="49"/>
      <c r="BW119" s="49"/>
      <c r="BX119" s="49"/>
      <c r="BY119" s="49"/>
      <c r="BZ119" s="49"/>
      <c r="CA119" s="49"/>
      <c r="CB119" s="49"/>
      <c r="CC119" s="49"/>
      <c r="CD119" s="49"/>
      <c r="CE119" s="49"/>
      <c r="CF119" s="49"/>
      <c r="CG119" s="49"/>
    </row>
    <row r="120" spans="2:85" s="39" customFormat="1">
      <c r="B120" s="53"/>
      <c r="C120" s="56"/>
      <c r="D120" s="54"/>
      <c r="E120" s="57"/>
      <c r="F120" s="58"/>
      <c r="G120" s="57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49"/>
      <c r="BJ120" s="49"/>
      <c r="BK120" s="49"/>
      <c r="BL120" s="49"/>
      <c r="BM120" s="49"/>
      <c r="BN120" s="49"/>
      <c r="BO120" s="49"/>
      <c r="BP120" s="49"/>
      <c r="BQ120" s="49"/>
      <c r="BR120" s="49"/>
      <c r="BS120" s="49"/>
      <c r="BT120" s="49"/>
      <c r="BU120" s="49"/>
      <c r="BV120" s="49"/>
      <c r="BW120" s="49"/>
      <c r="BX120" s="49"/>
      <c r="BY120" s="49"/>
      <c r="BZ120" s="49"/>
      <c r="CA120" s="49"/>
      <c r="CB120" s="49"/>
      <c r="CC120" s="49"/>
      <c r="CD120" s="49"/>
      <c r="CE120" s="49"/>
      <c r="CF120" s="49"/>
      <c r="CG120" s="49"/>
    </row>
    <row r="121" spans="2:85" s="39" customFormat="1">
      <c r="B121" s="53"/>
      <c r="C121" s="56"/>
      <c r="D121" s="54"/>
      <c r="E121" s="57"/>
      <c r="F121" s="58"/>
      <c r="G121" s="57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49"/>
      <c r="BJ121" s="49"/>
      <c r="BK121" s="49"/>
      <c r="BL121" s="49"/>
      <c r="BM121" s="49"/>
      <c r="BN121" s="49"/>
      <c r="BO121" s="49"/>
      <c r="BP121" s="49"/>
      <c r="BQ121" s="49"/>
      <c r="BR121" s="49"/>
      <c r="BS121" s="49"/>
      <c r="BT121" s="49"/>
      <c r="BU121" s="49"/>
      <c r="BV121" s="49"/>
      <c r="BW121" s="49"/>
      <c r="BX121" s="49"/>
      <c r="BY121" s="49"/>
      <c r="BZ121" s="49"/>
      <c r="CA121" s="49"/>
      <c r="CB121" s="49"/>
      <c r="CC121" s="49"/>
      <c r="CD121" s="49"/>
      <c r="CE121" s="49"/>
      <c r="CF121" s="49"/>
      <c r="CG121" s="49"/>
    </row>
    <row r="122" spans="2:85" s="39" customFormat="1">
      <c r="B122" s="53"/>
      <c r="C122" s="56"/>
      <c r="D122" s="54"/>
      <c r="E122" s="57"/>
      <c r="F122" s="58"/>
      <c r="G122" s="57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49"/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49"/>
      <c r="BJ122" s="49"/>
      <c r="BK122" s="49"/>
      <c r="BL122" s="49"/>
      <c r="BM122" s="49"/>
      <c r="BN122" s="49"/>
      <c r="BO122" s="49"/>
      <c r="BP122" s="49"/>
      <c r="BQ122" s="49"/>
      <c r="BR122" s="49"/>
      <c r="BS122" s="49"/>
      <c r="BT122" s="49"/>
      <c r="BU122" s="49"/>
      <c r="BV122" s="49"/>
      <c r="BW122" s="49"/>
      <c r="BX122" s="49"/>
      <c r="BY122" s="49"/>
      <c r="BZ122" s="49"/>
      <c r="CA122" s="49"/>
      <c r="CB122" s="49"/>
      <c r="CC122" s="49"/>
      <c r="CD122" s="49"/>
      <c r="CE122" s="49"/>
      <c r="CF122" s="49"/>
      <c r="CG122" s="49"/>
    </row>
    <row r="123" spans="2:85" s="39" customFormat="1">
      <c r="B123" s="53"/>
      <c r="C123" s="56"/>
      <c r="D123" s="54"/>
      <c r="E123" s="57"/>
      <c r="F123" s="58"/>
      <c r="G123" s="57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49"/>
      <c r="AN123" s="49"/>
      <c r="AO123" s="49"/>
      <c r="AP123" s="49"/>
      <c r="AQ123" s="49"/>
      <c r="AR123" s="49"/>
      <c r="AS123" s="49"/>
      <c r="AT123" s="49"/>
      <c r="AU123" s="49"/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49"/>
      <c r="BJ123" s="49"/>
      <c r="BK123" s="49"/>
      <c r="BL123" s="49"/>
      <c r="BM123" s="49"/>
      <c r="BN123" s="49"/>
      <c r="BO123" s="49"/>
      <c r="BP123" s="49"/>
      <c r="BQ123" s="49"/>
      <c r="BR123" s="49"/>
      <c r="BS123" s="49"/>
      <c r="BT123" s="49"/>
      <c r="BU123" s="49"/>
      <c r="BV123" s="49"/>
      <c r="BW123" s="49"/>
      <c r="BX123" s="49"/>
      <c r="BY123" s="49"/>
      <c r="BZ123" s="49"/>
      <c r="CA123" s="49"/>
      <c r="CB123" s="49"/>
      <c r="CC123" s="49"/>
      <c r="CD123" s="49"/>
      <c r="CE123" s="49"/>
      <c r="CF123" s="49"/>
      <c r="CG123" s="49"/>
    </row>
    <row r="124" spans="2:85" s="39" customFormat="1">
      <c r="B124" s="53"/>
      <c r="C124" s="56"/>
      <c r="D124" s="54"/>
      <c r="E124" s="57"/>
      <c r="F124" s="58"/>
      <c r="G124" s="57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49"/>
      <c r="BJ124" s="49"/>
      <c r="BK124" s="49"/>
      <c r="BL124" s="49"/>
      <c r="BM124" s="49"/>
      <c r="BN124" s="49"/>
      <c r="BO124" s="49"/>
      <c r="BP124" s="49"/>
      <c r="BQ124" s="49"/>
      <c r="BR124" s="49"/>
      <c r="BS124" s="49"/>
      <c r="BT124" s="49"/>
      <c r="BU124" s="49"/>
      <c r="BV124" s="49"/>
      <c r="BW124" s="49"/>
      <c r="BX124" s="49"/>
      <c r="BY124" s="49"/>
      <c r="BZ124" s="49"/>
      <c r="CA124" s="49"/>
      <c r="CB124" s="49"/>
      <c r="CC124" s="49"/>
      <c r="CD124" s="49"/>
      <c r="CE124" s="49"/>
      <c r="CF124" s="49"/>
      <c r="CG124" s="49"/>
    </row>
    <row r="125" spans="2:85" s="39" customFormat="1">
      <c r="B125" s="53"/>
      <c r="C125" s="56"/>
      <c r="D125" s="54"/>
      <c r="E125" s="57"/>
      <c r="F125" s="58"/>
      <c r="G125" s="57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49"/>
      <c r="BJ125" s="49"/>
      <c r="BK125" s="49"/>
      <c r="BL125" s="49"/>
      <c r="BM125" s="49"/>
      <c r="BN125" s="49"/>
      <c r="BO125" s="49"/>
      <c r="BP125" s="49"/>
      <c r="BQ125" s="49"/>
      <c r="BR125" s="49"/>
      <c r="BS125" s="49"/>
      <c r="BT125" s="49"/>
      <c r="BU125" s="49"/>
      <c r="BV125" s="49"/>
      <c r="BW125" s="49"/>
      <c r="BX125" s="49"/>
      <c r="BY125" s="49"/>
      <c r="BZ125" s="49"/>
      <c r="CA125" s="49"/>
      <c r="CB125" s="49"/>
      <c r="CC125" s="49"/>
      <c r="CD125" s="49"/>
      <c r="CE125" s="49"/>
      <c r="CF125" s="49"/>
      <c r="CG125" s="49"/>
    </row>
    <row r="126" spans="2:85" s="39" customFormat="1">
      <c r="B126" s="53"/>
      <c r="C126" s="56"/>
      <c r="D126" s="54"/>
      <c r="E126" s="57"/>
      <c r="F126" s="58"/>
      <c r="G126" s="57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  <c r="AK126" s="49"/>
      <c r="AL126" s="49"/>
      <c r="AM126" s="49"/>
      <c r="AN126" s="49"/>
      <c r="AO126" s="49"/>
      <c r="AP126" s="49"/>
      <c r="AQ126" s="49"/>
      <c r="AR126" s="49"/>
      <c r="AS126" s="49"/>
      <c r="AT126" s="49"/>
      <c r="AU126" s="49"/>
      <c r="AV126" s="49"/>
      <c r="AW126" s="49"/>
      <c r="AX126" s="49"/>
      <c r="AY126" s="49"/>
      <c r="AZ126" s="49"/>
      <c r="BA126" s="49"/>
      <c r="BB126" s="49"/>
      <c r="BC126" s="49"/>
      <c r="BD126" s="49"/>
      <c r="BE126" s="49"/>
      <c r="BF126" s="49"/>
      <c r="BG126" s="49"/>
      <c r="BH126" s="49"/>
      <c r="BI126" s="49"/>
      <c r="BJ126" s="49"/>
      <c r="BK126" s="49"/>
      <c r="BL126" s="49"/>
      <c r="BM126" s="49"/>
      <c r="BN126" s="49"/>
      <c r="BO126" s="49"/>
      <c r="BP126" s="49"/>
      <c r="BQ126" s="49"/>
      <c r="BR126" s="49"/>
      <c r="BS126" s="49"/>
      <c r="BT126" s="49"/>
      <c r="BU126" s="49"/>
      <c r="BV126" s="49"/>
      <c r="BW126" s="49"/>
      <c r="BX126" s="49"/>
      <c r="BY126" s="49"/>
      <c r="BZ126" s="49"/>
      <c r="CA126" s="49"/>
      <c r="CB126" s="49"/>
      <c r="CC126" s="49"/>
      <c r="CD126" s="49"/>
      <c r="CE126" s="49"/>
      <c r="CF126" s="49"/>
      <c r="CG126" s="49"/>
    </row>
    <row r="127" spans="2:85" s="39" customFormat="1">
      <c r="B127" s="53"/>
      <c r="C127" s="56"/>
      <c r="D127" s="54"/>
      <c r="E127" s="57"/>
      <c r="F127" s="58"/>
      <c r="G127" s="57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9"/>
      <c r="AL127" s="49"/>
      <c r="AM127" s="49"/>
      <c r="AN127" s="49"/>
      <c r="AO127" s="49"/>
      <c r="AP127" s="49"/>
      <c r="AQ127" s="49"/>
      <c r="AR127" s="49"/>
      <c r="AS127" s="49"/>
      <c r="AT127" s="49"/>
      <c r="AU127" s="49"/>
      <c r="AV127" s="49"/>
      <c r="AW127" s="49"/>
      <c r="AX127" s="49"/>
      <c r="AY127" s="49"/>
      <c r="AZ127" s="49"/>
      <c r="BA127" s="49"/>
      <c r="BB127" s="49"/>
      <c r="BC127" s="49"/>
      <c r="BD127" s="49"/>
      <c r="BE127" s="49"/>
      <c r="BF127" s="49"/>
      <c r="BG127" s="49"/>
      <c r="BH127" s="49"/>
      <c r="BI127" s="49"/>
      <c r="BJ127" s="49"/>
      <c r="BK127" s="49"/>
      <c r="BL127" s="49"/>
      <c r="BM127" s="49"/>
      <c r="BN127" s="49"/>
      <c r="BO127" s="49"/>
      <c r="BP127" s="49"/>
      <c r="BQ127" s="49"/>
      <c r="BR127" s="49"/>
      <c r="BS127" s="49"/>
      <c r="BT127" s="49"/>
      <c r="BU127" s="49"/>
      <c r="BV127" s="49"/>
      <c r="BW127" s="49"/>
      <c r="BX127" s="49"/>
      <c r="BY127" s="49"/>
      <c r="BZ127" s="49"/>
      <c r="CA127" s="49"/>
      <c r="CB127" s="49"/>
      <c r="CC127" s="49"/>
      <c r="CD127" s="49"/>
      <c r="CE127" s="49"/>
      <c r="CF127" s="49"/>
      <c r="CG127" s="49"/>
    </row>
    <row r="128" spans="2:85" s="39" customFormat="1">
      <c r="B128" s="53"/>
      <c r="C128" s="56"/>
      <c r="D128" s="54"/>
      <c r="E128" s="57"/>
      <c r="F128" s="58"/>
      <c r="G128" s="57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  <c r="AK128" s="49"/>
      <c r="AL128" s="49"/>
      <c r="AM128" s="49"/>
      <c r="AN128" s="49"/>
      <c r="AO128" s="49"/>
      <c r="AP128" s="49"/>
      <c r="AQ128" s="49"/>
      <c r="AR128" s="49"/>
      <c r="AS128" s="49"/>
      <c r="AT128" s="49"/>
      <c r="AU128" s="49"/>
      <c r="AV128" s="49"/>
      <c r="AW128" s="49"/>
      <c r="AX128" s="49"/>
      <c r="AY128" s="49"/>
      <c r="AZ128" s="49"/>
      <c r="BA128" s="49"/>
      <c r="BB128" s="49"/>
      <c r="BC128" s="49"/>
      <c r="BD128" s="49"/>
      <c r="BE128" s="49"/>
      <c r="BF128" s="49"/>
      <c r="BG128" s="49"/>
      <c r="BH128" s="49"/>
      <c r="BI128" s="49"/>
      <c r="BJ128" s="49"/>
      <c r="BK128" s="49"/>
      <c r="BL128" s="49"/>
      <c r="BM128" s="49"/>
      <c r="BN128" s="49"/>
      <c r="BO128" s="49"/>
      <c r="BP128" s="49"/>
      <c r="BQ128" s="49"/>
      <c r="BR128" s="49"/>
      <c r="BS128" s="49"/>
      <c r="BT128" s="49"/>
      <c r="BU128" s="49"/>
      <c r="BV128" s="49"/>
      <c r="BW128" s="49"/>
      <c r="BX128" s="49"/>
      <c r="BY128" s="49"/>
      <c r="BZ128" s="49"/>
      <c r="CA128" s="49"/>
      <c r="CB128" s="49"/>
      <c r="CC128" s="49"/>
      <c r="CD128" s="49"/>
      <c r="CE128" s="49"/>
      <c r="CF128" s="49"/>
      <c r="CG128" s="49"/>
    </row>
    <row r="129" spans="2:85" s="39" customFormat="1">
      <c r="B129" s="53"/>
      <c r="C129" s="56"/>
      <c r="D129" s="54"/>
      <c r="E129" s="57"/>
      <c r="F129" s="58"/>
      <c r="G129" s="57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  <c r="AO129" s="49"/>
      <c r="AP129" s="49"/>
      <c r="AQ129" s="49"/>
      <c r="AR129" s="49"/>
      <c r="AS129" s="49"/>
      <c r="AT129" s="49"/>
      <c r="AU129" s="49"/>
      <c r="AV129" s="49"/>
      <c r="AW129" s="49"/>
      <c r="AX129" s="49"/>
      <c r="AY129" s="49"/>
      <c r="AZ129" s="49"/>
      <c r="BA129" s="49"/>
      <c r="BB129" s="49"/>
      <c r="BC129" s="49"/>
      <c r="BD129" s="49"/>
      <c r="BE129" s="49"/>
      <c r="BF129" s="49"/>
      <c r="BG129" s="49"/>
      <c r="BH129" s="49"/>
      <c r="BI129" s="49"/>
      <c r="BJ129" s="49"/>
      <c r="BK129" s="49"/>
      <c r="BL129" s="49"/>
      <c r="BM129" s="49"/>
      <c r="BN129" s="49"/>
      <c r="BO129" s="49"/>
      <c r="BP129" s="49"/>
      <c r="BQ129" s="49"/>
      <c r="BR129" s="49"/>
      <c r="BS129" s="49"/>
      <c r="BT129" s="49"/>
      <c r="BU129" s="49"/>
      <c r="BV129" s="49"/>
      <c r="BW129" s="49"/>
      <c r="BX129" s="49"/>
      <c r="BY129" s="49"/>
      <c r="BZ129" s="49"/>
      <c r="CA129" s="49"/>
      <c r="CB129" s="49"/>
      <c r="CC129" s="49"/>
      <c r="CD129" s="49"/>
      <c r="CE129" s="49"/>
      <c r="CF129" s="49"/>
      <c r="CG129" s="49"/>
    </row>
    <row r="130" spans="2:85" s="39" customFormat="1">
      <c r="B130" s="53"/>
      <c r="C130" s="56"/>
      <c r="D130" s="54"/>
      <c r="E130" s="57"/>
      <c r="F130" s="58"/>
      <c r="G130" s="57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9"/>
      <c r="AL130" s="49"/>
      <c r="AM130" s="49"/>
      <c r="AN130" s="49"/>
      <c r="AO130" s="49"/>
      <c r="AP130" s="49"/>
      <c r="AQ130" s="49"/>
      <c r="AR130" s="49"/>
      <c r="AS130" s="49"/>
      <c r="AT130" s="49"/>
      <c r="AU130" s="49"/>
      <c r="AV130" s="49"/>
      <c r="AW130" s="49"/>
      <c r="AX130" s="49"/>
      <c r="AY130" s="49"/>
      <c r="AZ130" s="49"/>
      <c r="BA130" s="49"/>
      <c r="BB130" s="49"/>
      <c r="BC130" s="49"/>
      <c r="BD130" s="49"/>
      <c r="BE130" s="49"/>
      <c r="BF130" s="49"/>
      <c r="BG130" s="49"/>
      <c r="BH130" s="49"/>
      <c r="BI130" s="49"/>
      <c r="BJ130" s="49"/>
      <c r="BK130" s="49"/>
      <c r="BL130" s="49"/>
      <c r="BM130" s="49"/>
      <c r="BN130" s="49"/>
      <c r="BO130" s="49"/>
      <c r="BP130" s="49"/>
      <c r="BQ130" s="49"/>
      <c r="BR130" s="49"/>
      <c r="BS130" s="49"/>
      <c r="BT130" s="49"/>
      <c r="BU130" s="49"/>
      <c r="BV130" s="49"/>
      <c r="BW130" s="49"/>
      <c r="BX130" s="49"/>
      <c r="BY130" s="49"/>
      <c r="BZ130" s="49"/>
      <c r="CA130" s="49"/>
      <c r="CB130" s="49"/>
      <c r="CC130" s="49"/>
      <c r="CD130" s="49"/>
      <c r="CE130" s="49"/>
      <c r="CF130" s="49"/>
      <c r="CG130" s="49"/>
    </row>
    <row r="131" spans="2:85" s="39" customFormat="1">
      <c r="B131" s="53"/>
      <c r="C131" s="56"/>
      <c r="D131" s="54"/>
      <c r="E131" s="57"/>
      <c r="F131" s="58"/>
      <c r="G131" s="57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49"/>
      <c r="AV131" s="49"/>
      <c r="AW131" s="49"/>
      <c r="AX131" s="49"/>
      <c r="AY131" s="49"/>
      <c r="AZ131" s="49"/>
      <c r="BA131" s="49"/>
      <c r="BB131" s="49"/>
      <c r="BC131" s="49"/>
      <c r="BD131" s="49"/>
      <c r="BE131" s="49"/>
      <c r="BF131" s="49"/>
      <c r="BG131" s="49"/>
      <c r="BH131" s="49"/>
      <c r="BI131" s="49"/>
      <c r="BJ131" s="49"/>
      <c r="BK131" s="49"/>
      <c r="BL131" s="49"/>
      <c r="BM131" s="49"/>
      <c r="BN131" s="49"/>
      <c r="BO131" s="49"/>
      <c r="BP131" s="49"/>
      <c r="BQ131" s="49"/>
      <c r="BR131" s="49"/>
      <c r="BS131" s="49"/>
      <c r="BT131" s="49"/>
      <c r="BU131" s="49"/>
      <c r="BV131" s="49"/>
      <c r="BW131" s="49"/>
      <c r="BX131" s="49"/>
      <c r="BY131" s="49"/>
      <c r="BZ131" s="49"/>
      <c r="CA131" s="49"/>
      <c r="CB131" s="49"/>
      <c r="CC131" s="49"/>
      <c r="CD131" s="49"/>
      <c r="CE131" s="49"/>
      <c r="CF131" s="49"/>
      <c r="CG131" s="49"/>
    </row>
    <row r="132" spans="2:85" s="39" customFormat="1">
      <c r="B132" s="53"/>
      <c r="C132" s="56"/>
      <c r="D132" s="54"/>
      <c r="E132" s="57"/>
      <c r="F132" s="58"/>
      <c r="G132" s="57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9"/>
      <c r="AL132" s="49"/>
      <c r="AM132" s="49"/>
      <c r="AN132" s="49"/>
      <c r="AO132" s="49"/>
      <c r="AP132" s="49"/>
      <c r="AQ132" s="49"/>
      <c r="AR132" s="49"/>
      <c r="AS132" s="49"/>
      <c r="AT132" s="49"/>
      <c r="AU132" s="49"/>
      <c r="AV132" s="49"/>
      <c r="AW132" s="49"/>
      <c r="AX132" s="49"/>
      <c r="AY132" s="49"/>
      <c r="AZ132" s="49"/>
      <c r="BA132" s="49"/>
      <c r="BB132" s="49"/>
      <c r="BC132" s="49"/>
      <c r="BD132" s="49"/>
      <c r="BE132" s="49"/>
      <c r="BF132" s="49"/>
      <c r="BG132" s="49"/>
      <c r="BH132" s="49"/>
      <c r="BI132" s="49"/>
      <c r="BJ132" s="49"/>
      <c r="BK132" s="49"/>
      <c r="BL132" s="49"/>
      <c r="BM132" s="49"/>
      <c r="BN132" s="49"/>
      <c r="BO132" s="49"/>
      <c r="BP132" s="49"/>
      <c r="BQ132" s="49"/>
      <c r="BR132" s="49"/>
      <c r="BS132" s="49"/>
      <c r="BT132" s="49"/>
      <c r="BU132" s="49"/>
      <c r="BV132" s="49"/>
      <c r="BW132" s="49"/>
      <c r="BX132" s="49"/>
      <c r="BY132" s="49"/>
      <c r="BZ132" s="49"/>
      <c r="CA132" s="49"/>
      <c r="CB132" s="49"/>
      <c r="CC132" s="49"/>
      <c r="CD132" s="49"/>
      <c r="CE132" s="49"/>
      <c r="CF132" s="49"/>
      <c r="CG132" s="49"/>
    </row>
    <row r="133" spans="2:85" s="39" customFormat="1">
      <c r="B133" s="53"/>
      <c r="C133" s="56"/>
      <c r="D133" s="54"/>
      <c r="E133" s="57"/>
      <c r="F133" s="58"/>
      <c r="G133" s="57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9"/>
      <c r="AL133" s="49"/>
      <c r="AM133" s="49"/>
      <c r="AN133" s="49"/>
      <c r="AO133" s="49"/>
      <c r="AP133" s="49"/>
      <c r="AQ133" s="49"/>
      <c r="AR133" s="49"/>
      <c r="AS133" s="49"/>
      <c r="AT133" s="49"/>
      <c r="AU133" s="49"/>
      <c r="AV133" s="49"/>
      <c r="AW133" s="49"/>
      <c r="AX133" s="49"/>
      <c r="AY133" s="49"/>
      <c r="AZ133" s="49"/>
      <c r="BA133" s="49"/>
      <c r="BB133" s="49"/>
      <c r="BC133" s="49"/>
      <c r="BD133" s="49"/>
      <c r="BE133" s="49"/>
      <c r="BF133" s="49"/>
      <c r="BG133" s="49"/>
      <c r="BH133" s="49"/>
      <c r="BI133" s="49"/>
      <c r="BJ133" s="49"/>
      <c r="BK133" s="49"/>
      <c r="BL133" s="49"/>
      <c r="BM133" s="49"/>
      <c r="BN133" s="49"/>
      <c r="BO133" s="49"/>
      <c r="BP133" s="49"/>
      <c r="BQ133" s="49"/>
      <c r="BR133" s="49"/>
      <c r="BS133" s="49"/>
      <c r="BT133" s="49"/>
      <c r="BU133" s="49"/>
      <c r="BV133" s="49"/>
      <c r="BW133" s="49"/>
      <c r="BX133" s="49"/>
      <c r="BY133" s="49"/>
      <c r="BZ133" s="49"/>
      <c r="CA133" s="49"/>
      <c r="CB133" s="49"/>
      <c r="CC133" s="49"/>
      <c r="CD133" s="49"/>
      <c r="CE133" s="49"/>
      <c r="CF133" s="49"/>
      <c r="CG133" s="49"/>
    </row>
    <row r="134" spans="2:85" s="39" customFormat="1">
      <c r="B134" s="53"/>
      <c r="C134" s="56"/>
      <c r="D134" s="54"/>
      <c r="E134" s="57"/>
      <c r="F134" s="58"/>
      <c r="G134" s="57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  <c r="AK134" s="49"/>
      <c r="AL134" s="49"/>
      <c r="AM134" s="49"/>
      <c r="AN134" s="49"/>
      <c r="AO134" s="49"/>
      <c r="AP134" s="49"/>
      <c r="AQ134" s="49"/>
      <c r="AR134" s="49"/>
      <c r="AS134" s="49"/>
      <c r="AT134" s="49"/>
      <c r="AU134" s="49"/>
      <c r="AV134" s="49"/>
      <c r="AW134" s="49"/>
      <c r="AX134" s="49"/>
      <c r="AY134" s="49"/>
      <c r="AZ134" s="49"/>
      <c r="BA134" s="49"/>
      <c r="BB134" s="49"/>
      <c r="BC134" s="49"/>
      <c r="BD134" s="49"/>
      <c r="BE134" s="49"/>
      <c r="BF134" s="49"/>
      <c r="BG134" s="49"/>
      <c r="BH134" s="49"/>
      <c r="BI134" s="49"/>
      <c r="BJ134" s="49"/>
      <c r="BK134" s="49"/>
      <c r="BL134" s="49"/>
      <c r="BM134" s="49"/>
      <c r="BN134" s="49"/>
      <c r="BO134" s="49"/>
      <c r="BP134" s="49"/>
      <c r="BQ134" s="49"/>
      <c r="BR134" s="49"/>
      <c r="BS134" s="49"/>
      <c r="BT134" s="49"/>
      <c r="BU134" s="49"/>
      <c r="BV134" s="49"/>
      <c r="BW134" s="49"/>
      <c r="BX134" s="49"/>
      <c r="BY134" s="49"/>
      <c r="BZ134" s="49"/>
      <c r="CA134" s="49"/>
      <c r="CB134" s="49"/>
      <c r="CC134" s="49"/>
      <c r="CD134" s="49"/>
      <c r="CE134" s="49"/>
      <c r="CF134" s="49"/>
      <c r="CG134" s="49"/>
    </row>
    <row r="135" spans="2:85" s="39" customFormat="1">
      <c r="B135" s="53"/>
      <c r="C135" s="56"/>
      <c r="D135" s="54"/>
      <c r="E135" s="57"/>
      <c r="F135" s="58"/>
      <c r="G135" s="57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X135" s="49"/>
      <c r="AY135" s="49"/>
      <c r="AZ135" s="49"/>
      <c r="BA135" s="49"/>
      <c r="BB135" s="49"/>
      <c r="BC135" s="49"/>
      <c r="BD135" s="49"/>
      <c r="BE135" s="49"/>
      <c r="BF135" s="49"/>
      <c r="BG135" s="49"/>
      <c r="BH135" s="49"/>
      <c r="BI135" s="49"/>
      <c r="BJ135" s="49"/>
      <c r="BK135" s="49"/>
      <c r="BL135" s="49"/>
      <c r="BM135" s="49"/>
      <c r="BN135" s="49"/>
      <c r="BO135" s="49"/>
      <c r="BP135" s="49"/>
      <c r="BQ135" s="49"/>
      <c r="BR135" s="49"/>
      <c r="BS135" s="49"/>
      <c r="BT135" s="49"/>
      <c r="BU135" s="49"/>
      <c r="BV135" s="49"/>
      <c r="BW135" s="49"/>
      <c r="BX135" s="49"/>
      <c r="BY135" s="49"/>
      <c r="BZ135" s="49"/>
      <c r="CA135" s="49"/>
      <c r="CB135" s="49"/>
      <c r="CC135" s="49"/>
      <c r="CD135" s="49"/>
      <c r="CE135" s="49"/>
      <c r="CF135" s="49"/>
      <c r="CG135" s="49"/>
    </row>
    <row r="136" spans="2:85" s="39" customFormat="1">
      <c r="B136" s="53"/>
      <c r="C136" s="56"/>
      <c r="D136" s="54"/>
      <c r="E136" s="57"/>
      <c r="F136" s="58"/>
      <c r="G136" s="57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49"/>
      <c r="AW136" s="49"/>
      <c r="AX136" s="49"/>
      <c r="AY136" s="49"/>
      <c r="AZ136" s="49"/>
      <c r="BA136" s="49"/>
      <c r="BB136" s="49"/>
      <c r="BC136" s="49"/>
      <c r="BD136" s="49"/>
      <c r="BE136" s="49"/>
      <c r="BF136" s="49"/>
      <c r="BG136" s="49"/>
      <c r="BH136" s="49"/>
      <c r="BI136" s="49"/>
      <c r="BJ136" s="49"/>
      <c r="BK136" s="49"/>
      <c r="BL136" s="49"/>
      <c r="BM136" s="49"/>
      <c r="BN136" s="49"/>
      <c r="BO136" s="49"/>
      <c r="BP136" s="49"/>
      <c r="BQ136" s="49"/>
      <c r="BR136" s="49"/>
      <c r="BS136" s="49"/>
      <c r="BT136" s="49"/>
      <c r="BU136" s="49"/>
      <c r="BV136" s="49"/>
      <c r="BW136" s="49"/>
      <c r="BX136" s="49"/>
      <c r="BY136" s="49"/>
      <c r="BZ136" s="49"/>
      <c r="CA136" s="49"/>
      <c r="CB136" s="49"/>
      <c r="CC136" s="49"/>
      <c r="CD136" s="49"/>
      <c r="CE136" s="49"/>
      <c r="CF136" s="49"/>
      <c r="CG136" s="49"/>
    </row>
    <row r="137" spans="2:85" s="39" customFormat="1">
      <c r="B137" s="53"/>
      <c r="C137" s="56"/>
      <c r="D137" s="54"/>
      <c r="E137" s="57"/>
      <c r="F137" s="58"/>
      <c r="G137" s="57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  <c r="AK137" s="49"/>
      <c r="AL137" s="49"/>
      <c r="AM137" s="49"/>
      <c r="AN137" s="49"/>
      <c r="AO137" s="49"/>
      <c r="AP137" s="49"/>
      <c r="AQ137" s="49"/>
      <c r="AR137" s="49"/>
      <c r="AS137" s="49"/>
      <c r="AT137" s="49"/>
      <c r="AU137" s="49"/>
      <c r="AV137" s="49"/>
      <c r="AW137" s="49"/>
      <c r="AX137" s="49"/>
      <c r="AY137" s="49"/>
      <c r="AZ137" s="49"/>
      <c r="BA137" s="49"/>
      <c r="BB137" s="49"/>
      <c r="BC137" s="49"/>
      <c r="BD137" s="49"/>
      <c r="BE137" s="49"/>
      <c r="BF137" s="49"/>
      <c r="BG137" s="49"/>
      <c r="BH137" s="49"/>
      <c r="BI137" s="49"/>
      <c r="BJ137" s="49"/>
      <c r="BK137" s="49"/>
      <c r="BL137" s="49"/>
      <c r="BM137" s="49"/>
      <c r="BN137" s="49"/>
      <c r="BO137" s="49"/>
      <c r="BP137" s="49"/>
      <c r="BQ137" s="49"/>
      <c r="BR137" s="49"/>
      <c r="BS137" s="49"/>
      <c r="BT137" s="49"/>
      <c r="BU137" s="49"/>
      <c r="BV137" s="49"/>
      <c r="BW137" s="49"/>
      <c r="BX137" s="49"/>
      <c r="BY137" s="49"/>
      <c r="BZ137" s="49"/>
      <c r="CA137" s="49"/>
      <c r="CB137" s="49"/>
      <c r="CC137" s="49"/>
      <c r="CD137" s="49"/>
      <c r="CE137" s="49"/>
      <c r="CF137" s="49"/>
      <c r="CG137" s="49"/>
    </row>
    <row r="138" spans="2:85" s="39" customFormat="1">
      <c r="B138" s="53"/>
      <c r="C138" s="56"/>
      <c r="D138" s="54"/>
      <c r="E138" s="57"/>
      <c r="F138" s="58"/>
      <c r="G138" s="57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R138" s="49"/>
      <c r="AS138" s="49"/>
      <c r="AT138" s="49"/>
      <c r="AU138" s="49"/>
      <c r="AV138" s="49"/>
      <c r="AW138" s="49"/>
      <c r="AX138" s="49"/>
      <c r="AY138" s="49"/>
      <c r="AZ138" s="49"/>
      <c r="BA138" s="49"/>
      <c r="BB138" s="49"/>
      <c r="BC138" s="49"/>
      <c r="BD138" s="49"/>
      <c r="BE138" s="49"/>
      <c r="BF138" s="49"/>
      <c r="BG138" s="49"/>
      <c r="BH138" s="49"/>
      <c r="BI138" s="49"/>
      <c r="BJ138" s="49"/>
      <c r="BK138" s="49"/>
      <c r="BL138" s="49"/>
      <c r="BM138" s="49"/>
      <c r="BN138" s="49"/>
      <c r="BO138" s="49"/>
      <c r="BP138" s="49"/>
      <c r="BQ138" s="49"/>
      <c r="BR138" s="49"/>
      <c r="BS138" s="49"/>
      <c r="BT138" s="49"/>
      <c r="BU138" s="49"/>
      <c r="BV138" s="49"/>
      <c r="BW138" s="49"/>
      <c r="BX138" s="49"/>
      <c r="BY138" s="49"/>
      <c r="BZ138" s="49"/>
      <c r="CA138" s="49"/>
      <c r="CB138" s="49"/>
      <c r="CC138" s="49"/>
      <c r="CD138" s="49"/>
      <c r="CE138" s="49"/>
      <c r="CF138" s="49"/>
      <c r="CG138" s="49"/>
    </row>
    <row r="139" spans="2:85" s="39" customFormat="1">
      <c r="B139" s="53"/>
      <c r="C139" s="56"/>
      <c r="D139" s="54"/>
      <c r="E139" s="57"/>
      <c r="F139" s="58"/>
      <c r="G139" s="57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  <c r="AN139" s="49"/>
      <c r="AO139" s="49"/>
      <c r="AP139" s="49"/>
      <c r="AQ139" s="49"/>
      <c r="AR139" s="49"/>
      <c r="AS139" s="49"/>
      <c r="AT139" s="49"/>
      <c r="AU139" s="49"/>
      <c r="AV139" s="49"/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  <c r="BJ139" s="49"/>
      <c r="BK139" s="49"/>
      <c r="BL139" s="49"/>
      <c r="BM139" s="49"/>
      <c r="BN139" s="49"/>
      <c r="BO139" s="49"/>
      <c r="BP139" s="49"/>
      <c r="BQ139" s="49"/>
      <c r="BR139" s="49"/>
      <c r="BS139" s="49"/>
      <c r="BT139" s="49"/>
      <c r="BU139" s="49"/>
      <c r="BV139" s="49"/>
      <c r="BW139" s="49"/>
      <c r="BX139" s="49"/>
      <c r="BY139" s="49"/>
      <c r="BZ139" s="49"/>
      <c r="CA139" s="49"/>
      <c r="CB139" s="49"/>
      <c r="CC139" s="49"/>
      <c r="CD139" s="49"/>
      <c r="CE139" s="49"/>
      <c r="CF139" s="49"/>
      <c r="CG139" s="49"/>
    </row>
    <row r="140" spans="2:85" s="39" customFormat="1">
      <c r="B140" s="53"/>
      <c r="C140" s="56"/>
      <c r="D140" s="54"/>
      <c r="E140" s="57"/>
      <c r="F140" s="58"/>
      <c r="G140" s="57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49"/>
      <c r="BM140" s="49"/>
      <c r="BN140" s="49"/>
      <c r="BO140" s="49"/>
      <c r="BP140" s="49"/>
      <c r="BQ140" s="49"/>
      <c r="BR140" s="49"/>
      <c r="BS140" s="49"/>
      <c r="BT140" s="49"/>
      <c r="BU140" s="49"/>
      <c r="BV140" s="49"/>
      <c r="BW140" s="49"/>
      <c r="BX140" s="49"/>
      <c r="BY140" s="49"/>
      <c r="BZ140" s="49"/>
      <c r="CA140" s="49"/>
      <c r="CB140" s="49"/>
      <c r="CC140" s="49"/>
      <c r="CD140" s="49"/>
      <c r="CE140" s="49"/>
      <c r="CF140" s="49"/>
      <c r="CG140" s="49"/>
    </row>
    <row r="141" spans="2:85" s="39" customFormat="1">
      <c r="B141" s="53"/>
      <c r="C141" s="56"/>
      <c r="D141" s="54"/>
      <c r="E141" s="57"/>
      <c r="F141" s="58"/>
      <c r="G141" s="57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  <c r="BA141" s="49"/>
      <c r="BB141" s="49"/>
      <c r="BC141" s="49"/>
      <c r="BD141" s="49"/>
      <c r="BE141" s="49"/>
      <c r="BF141" s="49"/>
      <c r="BG141" s="49"/>
      <c r="BH141" s="49"/>
      <c r="BI141" s="49"/>
      <c r="BJ141" s="49"/>
      <c r="BK141" s="49"/>
      <c r="BL141" s="49"/>
      <c r="BM141" s="49"/>
      <c r="BN141" s="49"/>
      <c r="BO141" s="49"/>
      <c r="BP141" s="49"/>
      <c r="BQ141" s="49"/>
      <c r="BR141" s="49"/>
      <c r="BS141" s="49"/>
      <c r="BT141" s="49"/>
      <c r="BU141" s="49"/>
      <c r="BV141" s="49"/>
      <c r="BW141" s="49"/>
      <c r="BX141" s="49"/>
      <c r="BY141" s="49"/>
      <c r="BZ141" s="49"/>
      <c r="CA141" s="49"/>
      <c r="CB141" s="49"/>
      <c r="CC141" s="49"/>
      <c r="CD141" s="49"/>
      <c r="CE141" s="49"/>
      <c r="CF141" s="49"/>
      <c r="CG141" s="49"/>
    </row>
    <row r="142" spans="2:85" s="39" customFormat="1">
      <c r="B142" s="53"/>
      <c r="C142" s="56"/>
      <c r="D142" s="54"/>
      <c r="E142" s="57"/>
      <c r="F142" s="58"/>
      <c r="G142" s="57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  <c r="AO142" s="49"/>
      <c r="AP142" s="49"/>
      <c r="AQ142" s="49"/>
      <c r="AR142" s="49"/>
      <c r="AS142" s="49"/>
      <c r="AT142" s="49"/>
      <c r="AU142" s="49"/>
      <c r="AV142" s="49"/>
      <c r="AW142" s="49"/>
      <c r="AX142" s="49"/>
      <c r="AY142" s="49"/>
      <c r="AZ142" s="49"/>
      <c r="BA142" s="49"/>
      <c r="BB142" s="49"/>
      <c r="BC142" s="49"/>
      <c r="BD142" s="49"/>
      <c r="BE142" s="49"/>
      <c r="BF142" s="49"/>
      <c r="BG142" s="49"/>
      <c r="BH142" s="49"/>
      <c r="BI142" s="49"/>
      <c r="BJ142" s="49"/>
      <c r="BK142" s="49"/>
      <c r="BL142" s="49"/>
      <c r="BM142" s="49"/>
      <c r="BN142" s="49"/>
      <c r="BO142" s="49"/>
      <c r="BP142" s="49"/>
      <c r="BQ142" s="49"/>
      <c r="BR142" s="49"/>
      <c r="BS142" s="49"/>
      <c r="BT142" s="49"/>
      <c r="BU142" s="49"/>
      <c r="BV142" s="49"/>
      <c r="BW142" s="49"/>
      <c r="BX142" s="49"/>
      <c r="BY142" s="49"/>
      <c r="BZ142" s="49"/>
      <c r="CA142" s="49"/>
      <c r="CB142" s="49"/>
      <c r="CC142" s="49"/>
      <c r="CD142" s="49"/>
      <c r="CE142" s="49"/>
      <c r="CF142" s="49"/>
      <c r="CG142" s="49"/>
    </row>
    <row r="143" spans="2:85" s="39" customFormat="1">
      <c r="B143" s="53"/>
      <c r="C143" s="56"/>
      <c r="D143" s="54"/>
      <c r="E143" s="57"/>
      <c r="F143" s="58"/>
      <c r="G143" s="57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9"/>
      <c r="AL143" s="49"/>
      <c r="AM143" s="49"/>
      <c r="AN143" s="49"/>
      <c r="AO143" s="49"/>
      <c r="AP143" s="49"/>
      <c r="AQ143" s="49"/>
      <c r="AR143" s="49"/>
      <c r="AS143" s="49"/>
      <c r="AT143" s="49"/>
      <c r="AU143" s="49"/>
      <c r="AV143" s="49"/>
      <c r="AW143" s="49"/>
      <c r="AX143" s="49"/>
      <c r="AY143" s="49"/>
      <c r="AZ143" s="49"/>
      <c r="BA143" s="49"/>
      <c r="BB143" s="49"/>
      <c r="BC143" s="49"/>
      <c r="BD143" s="49"/>
      <c r="BE143" s="49"/>
      <c r="BF143" s="49"/>
      <c r="BG143" s="49"/>
      <c r="BH143" s="49"/>
      <c r="BI143" s="49"/>
      <c r="BJ143" s="49"/>
      <c r="BK143" s="49"/>
      <c r="BL143" s="49"/>
      <c r="BM143" s="49"/>
      <c r="BN143" s="49"/>
      <c r="BO143" s="49"/>
      <c r="BP143" s="49"/>
      <c r="BQ143" s="49"/>
      <c r="BR143" s="49"/>
      <c r="BS143" s="49"/>
      <c r="BT143" s="49"/>
      <c r="BU143" s="49"/>
      <c r="BV143" s="49"/>
      <c r="BW143" s="49"/>
      <c r="BX143" s="49"/>
      <c r="BY143" s="49"/>
      <c r="BZ143" s="49"/>
      <c r="CA143" s="49"/>
      <c r="CB143" s="49"/>
      <c r="CC143" s="49"/>
      <c r="CD143" s="49"/>
      <c r="CE143" s="49"/>
      <c r="CF143" s="49"/>
      <c r="CG143" s="49"/>
    </row>
    <row r="144" spans="2:85" s="39" customFormat="1">
      <c r="B144" s="53"/>
      <c r="C144" s="56"/>
      <c r="D144" s="54"/>
      <c r="E144" s="57"/>
      <c r="F144" s="58"/>
      <c r="G144" s="57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  <c r="AK144" s="49"/>
      <c r="AL144" s="49"/>
      <c r="AM144" s="49"/>
      <c r="AN144" s="49"/>
      <c r="AO144" s="49"/>
      <c r="AP144" s="49"/>
      <c r="AQ144" s="49"/>
      <c r="AR144" s="49"/>
      <c r="AS144" s="49"/>
      <c r="AT144" s="49"/>
      <c r="AU144" s="49"/>
      <c r="AV144" s="49"/>
      <c r="AW144" s="49"/>
      <c r="AX144" s="49"/>
      <c r="AY144" s="49"/>
      <c r="AZ144" s="49"/>
      <c r="BA144" s="49"/>
      <c r="BB144" s="49"/>
      <c r="BC144" s="49"/>
      <c r="BD144" s="49"/>
      <c r="BE144" s="49"/>
      <c r="BF144" s="49"/>
      <c r="BG144" s="49"/>
      <c r="BH144" s="49"/>
      <c r="BI144" s="49"/>
      <c r="BJ144" s="49"/>
      <c r="BK144" s="49"/>
      <c r="BL144" s="49"/>
      <c r="BM144" s="49"/>
      <c r="BN144" s="49"/>
      <c r="BO144" s="49"/>
      <c r="BP144" s="49"/>
      <c r="BQ144" s="49"/>
      <c r="BR144" s="49"/>
      <c r="BS144" s="49"/>
      <c r="BT144" s="49"/>
      <c r="BU144" s="49"/>
      <c r="BV144" s="49"/>
      <c r="BW144" s="49"/>
      <c r="BX144" s="49"/>
      <c r="BY144" s="49"/>
      <c r="BZ144" s="49"/>
      <c r="CA144" s="49"/>
      <c r="CB144" s="49"/>
      <c r="CC144" s="49"/>
      <c r="CD144" s="49"/>
      <c r="CE144" s="49"/>
      <c r="CF144" s="49"/>
      <c r="CG144" s="49"/>
    </row>
    <row r="145" spans="2:85" s="39" customFormat="1">
      <c r="B145" s="53"/>
      <c r="C145" s="56"/>
      <c r="D145" s="54"/>
      <c r="E145" s="57"/>
      <c r="F145" s="58"/>
      <c r="G145" s="57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  <c r="AK145" s="49"/>
      <c r="AL145" s="49"/>
      <c r="AM145" s="49"/>
      <c r="AN145" s="49"/>
      <c r="AO145" s="49"/>
      <c r="AP145" s="49"/>
      <c r="AQ145" s="49"/>
      <c r="AR145" s="49"/>
      <c r="AS145" s="49"/>
      <c r="AT145" s="49"/>
      <c r="AU145" s="49"/>
      <c r="AV145" s="49"/>
      <c r="AW145" s="49"/>
      <c r="AX145" s="49"/>
      <c r="AY145" s="49"/>
      <c r="AZ145" s="49"/>
      <c r="BA145" s="49"/>
      <c r="BB145" s="49"/>
      <c r="BC145" s="49"/>
      <c r="BD145" s="49"/>
      <c r="BE145" s="49"/>
      <c r="BF145" s="49"/>
      <c r="BG145" s="49"/>
      <c r="BH145" s="49"/>
      <c r="BI145" s="49"/>
      <c r="BJ145" s="49"/>
      <c r="BK145" s="49"/>
      <c r="BL145" s="49"/>
      <c r="BM145" s="49"/>
      <c r="BN145" s="49"/>
      <c r="BO145" s="49"/>
      <c r="BP145" s="49"/>
      <c r="BQ145" s="49"/>
      <c r="BR145" s="49"/>
      <c r="BS145" s="49"/>
      <c r="BT145" s="49"/>
      <c r="BU145" s="49"/>
      <c r="BV145" s="49"/>
      <c r="BW145" s="49"/>
      <c r="BX145" s="49"/>
      <c r="BY145" s="49"/>
      <c r="BZ145" s="49"/>
      <c r="CA145" s="49"/>
      <c r="CB145" s="49"/>
      <c r="CC145" s="49"/>
      <c r="CD145" s="49"/>
      <c r="CE145" s="49"/>
      <c r="CF145" s="49"/>
      <c r="CG145" s="49"/>
    </row>
    <row r="146" spans="2:85" s="39" customFormat="1">
      <c r="B146" s="53"/>
      <c r="C146" s="56"/>
      <c r="D146" s="54"/>
      <c r="E146" s="57"/>
      <c r="F146" s="58"/>
      <c r="G146" s="57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9"/>
      <c r="AL146" s="49"/>
      <c r="AM146" s="49"/>
      <c r="AN146" s="49"/>
      <c r="AO146" s="49"/>
      <c r="AP146" s="49"/>
      <c r="AQ146" s="49"/>
      <c r="AR146" s="49"/>
      <c r="AS146" s="49"/>
      <c r="AT146" s="49"/>
      <c r="AU146" s="49"/>
      <c r="AV146" s="49"/>
      <c r="AW146" s="49"/>
      <c r="AX146" s="49"/>
      <c r="AY146" s="49"/>
      <c r="AZ146" s="49"/>
      <c r="BA146" s="49"/>
      <c r="BB146" s="49"/>
      <c r="BC146" s="49"/>
      <c r="BD146" s="49"/>
      <c r="BE146" s="49"/>
      <c r="BF146" s="49"/>
      <c r="BG146" s="49"/>
      <c r="BH146" s="49"/>
      <c r="BI146" s="49"/>
      <c r="BJ146" s="49"/>
      <c r="BK146" s="49"/>
      <c r="BL146" s="49"/>
      <c r="BM146" s="49"/>
      <c r="BN146" s="49"/>
      <c r="BO146" s="49"/>
      <c r="BP146" s="49"/>
      <c r="BQ146" s="49"/>
      <c r="BR146" s="49"/>
      <c r="BS146" s="49"/>
      <c r="BT146" s="49"/>
      <c r="BU146" s="49"/>
      <c r="BV146" s="49"/>
      <c r="BW146" s="49"/>
      <c r="BX146" s="49"/>
      <c r="BY146" s="49"/>
      <c r="BZ146" s="49"/>
      <c r="CA146" s="49"/>
      <c r="CB146" s="49"/>
      <c r="CC146" s="49"/>
      <c r="CD146" s="49"/>
      <c r="CE146" s="49"/>
      <c r="CF146" s="49"/>
      <c r="CG146" s="49"/>
    </row>
    <row r="147" spans="2:85" s="39" customFormat="1">
      <c r="B147" s="53"/>
      <c r="C147" s="56"/>
      <c r="D147" s="54"/>
      <c r="E147" s="57"/>
      <c r="F147" s="58"/>
      <c r="G147" s="57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/>
      <c r="AP147" s="49"/>
      <c r="AQ147" s="49"/>
      <c r="AR147" s="49"/>
      <c r="AS147" s="49"/>
      <c r="AT147" s="49"/>
      <c r="AU147" s="49"/>
      <c r="AV147" s="49"/>
      <c r="AW147" s="49"/>
      <c r="AX147" s="49"/>
      <c r="AY147" s="49"/>
      <c r="AZ147" s="49"/>
      <c r="BA147" s="49"/>
      <c r="BB147" s="49"/>
      <c r="BC147" s="49"/>
      <c r="BD147" s="49"/>
      <c r="BE147" s="49"/>
      <c r="BF147" s="49"/>
      <c r="BG147" s="49"/>
      <c r="BH147" s="49"/>
      <c r="BI147" s="49"/>
      <c r="BJ147" s="49"/>
      <c r="BK147" s="49"/>
      <c r="BL147" s="49"/>
      <c r="BM147" s="49"/>
      <c r="BN147" s="49"/>
      <c r="BO147" s="49"/>
      <c r="BP147" s="49"/>
      <c r="BQ147" s="49"/>
      <c r="BR147" s="49"/>
      <c r="BS147" s="49"/>
      <c r="BT147" s="49"/>
      <c r="BU147" s="49"/>
      <c r="BV147" s="49"/>
      <c r="BW147" s="49"/>
      <c r="BX147" s="49"/>
      <c r="BY147" s="49"/>
      <c r="BZ147" s="49"/>
      <c r="CA147" s="49"/>
      <c r="CB147" s="49"/>
      <c r="CC147" s="49"/>
      <c r="CD147" s="49"/>
      <c r="CE147" s="49"/>
      <c r="CF147" s="49"/>
      <c r="CG147" s="49"/>
    </row>
    <row r="148" spans="2:85" s="39" customFormat="1">
      <c r="B148" s="53"/>
      <c r="C148" s="56"/>
      <c r="D148" s="54"/>
      <c r="E148" s="57"/>
      <c r="F148" s="58"/>
      <c r="G148" s="57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  <c r="AP148" s="49"/>
      <c r="AQ148" s="49"/>
      <c r="AR148" s="49"/>
      <c r="AS148" s="49"/>
      <c r="AT148" s="49"/>
      <c r="AU148" s="49"/>
      <c r="AV148" s="49"/>
      <c r="AW148" s="49"/>
      <c r="AX148" s="49"/>
      <c r="AY148" s="49"/>
      <c r="AZ148" s="49"/>
      <c r="BA148" s="49"/>
      <c r="BB148" s="49"/>
      <c r="BC148" s="49"/>
      <c r="BD148" s="49"/>
      <c r="BE148" s="49"/>
      <c r="BF148" s="49"/>
      <c r="BG148" s="49"/>
      <c r="BH148" s="49"/>
      <c r="BI148" s="49"/>
      <c r="BJ148" s="49"/>
      <c r="BK148" s="49"/>
      <c r="BL148" s="49"/>
      <c r="BM148" s="49"/>
      <c r="BN148" s="49"/>
      <c r="BO148" s="49"/>
      <c r="BP148" s="49"/>
      <c r="BQ148" s="49"/>
      <c r="BR148" s="49"/>
      <c r="BS148" s="49"/>
      <c r="BT148" s="49"/>
      <c r="BU148" s="49"/>
      <c r="BV148" s="49"/>
      <c r="BW148" s="49"/>
      <c r="BX148" s="49"/>
      <c r="BY148" s="49"/>
      <c r="BZ148" s="49"/>
      <c r="CA148" s="49"/>
      <c r="CB148" s="49"/>
      <c r="CC148" s="49"/>
      <c r="CD148" s="49"/>
      <c r="CE148" s="49"/>
      <c r="CF148" s="49"/>
      <c r="CG148" s="49"/>
    </row>
    <row r="149" spans="2:85" s="39" customFormat="1">
      <c r="B149" s="53"/>
      <c r="C149" s="56"/>
      <c r="D149" s="54"/>
      <c r="E149" s="57"/>
      <c r="F149" s="58"/>
      <c r="G149" s="57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9"/>
      <c r="AO149" s="49"/>
      <c r="AP149" s="49"/>
      <c r="AQ149" s="49"/>
      <c r="AR149" s="49"/>
      <c r="AS149" s="49"/>
      <c r="AT149" s="49"/>
      <c r="AU149" s="49"/>
      <c r="AV149" s="49"/>
      <c r="AW149" s="49"/>
      <c r="AX149" s="49"/>
      <c r="AY149" s="49"/>
      <c r="AZ149" s="49"/>
      <c r="BA149" s="49"/>
      <c r="BB149" s="49"/>
      <c r="BC149" s="49"/>
      <c r="BD149" s="49"/>
      <c r="BE149" s="49"/>
      <c r="BF149" s="49"/>
      <c r="BG149" s="49"/>
      <c r="BH149" s="49"/>
      <c r="BI149" s="49"/>
      <c r="BJ149" s="49"/>
      <c r="BK149" s="49"/>
      <c r="BL149" s="49"/>
      <c r="BM149" s="49"/>
      <c r="BN149" s="49"/>
      <c r="BO149" s="49"/>
      <c r="BP149" s="49"/>
      <c r="BQ149" s="49"/>
      <c r="BR149" s="49"/>
      <c r="BS149" s="49"/>
      <c r="BT149" s="49"/>
      <c r="BU149" s="49"/>
      <c r="BV149" s="49"/>
      <c r="BW149" s="49"/>
      <c r="BX149" s="49"/>
      <c r="BY149" s="49"/>
      <c r="BZ149" s="49"/>
      <c r="CA149" s="49"/>
      <c r="CB149" s="49"/>
      <c r="CC149" s="49"/>
      <c r="CD149" s="49"/>
      <c r="CE149" s="49"/>
      <c r="CF149" s="49"/>
      <c r="CG149" s="49"/>
    </row>
    <row r="150" spans="2:85" s="39" customFormat="1">
      <c r="B150" s="53"/>
      <c r="C150" s="56"/>
      <c r="D150" s="54"/>
      <c r="E150" s="57"/>
      <c r="F150" s="58"/>
      <c r="G150" s="57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9"/>
      <c r="AO150" s="49"/>
      <c r="AP150" s="49"/>
      <c r="AQ150" s="49"/>
      <c r="AR150" s="49"/>
      <c r="AS150" s="49"/>
      <c r="AT150" s="49"/>
      <c r="AU150" s="49"/>
      <c r="AV150" s="49"/>
      <c r="AW150" s="49"/>
      <c r="AX150" s="49"/>
      <c r="AY150" s="49"/>
      <c r="AZ150" s="49"/>
      <c r="BA150" s="49"/>
      <c r="BB150" s="49"/>
      <c r="BC150" s="49"/>
      <c r="BD150" s="49"/>
      <c r="BE150" s="49"/>
      <c r="BF150" s="49"/>
      <c r="BG150" s="49"/>
      <c r="BH150" s="49"/>
      <c r="BI150" s="49"/>
      <c r="BJ150" s="49"/>
      <c r="BK150" s="49"/>
      <c r="BL150" s="49"/>
      <c r="BM150" s="49"/>
      <c r="BN150" s="49"/>
      <c r="BO150" s="49"/>
      <c r="BP150" s="49"/>
      <c r="BQ150" s="49"/>
      <c r="BR150" s="49"/>
      <c r="BS150" s="49"/>
      <c r="BT150" s="49"/>
      <c r="BU150" s="49"/>
      <c r="BV150" s="49"/>
      <c r="BW150" s="49"/>
      <c r="BX150" s="49"/>
      <c r="BY150" s="49"/>
      <c r="BZ150" s="49"/>
      <c r="CA150" s="49"/>
      <c r="CB150" s="49"/>
      <c r="CC150" s="49"/>
      <c r="CD150" s="49"/>
      <c r="CE150" s="49"/>
      <c r="CF150" s="49"/>
      <c r="CG150" s="49"/>
    </row>
    <row r="151" spans="2:85" s="39" customFormat="1">
      <c r="B151" s="53"/>
      <c r="C151" s="56"/>
      <c r="D151" s="54"/>
      <c r="E151" s="57"/>
      <c r="F151" s="58"/>
      <c r="G151" s="57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9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  <c r="BU151" s="49"/>
      <c r="BV151" s="49"/>
      <c r="BW151" s="49"/>
      <c r="BX151" s="49"/>
      <c r="BY151" s="49"/>
      <c r="BZ151" s="49"/>
      <c r="CA151" s="49"/>
      <c r="CB151" s="49"/>
      <c r="CC151" s="49"/>
      <c r="CD151" s="49"/>
      <c r="CE151" s="49"/>
      <c r="CF151" s="49"/>
      <c r="CG151" s="49"/>
    </row>
    <row r="152" spans="2:85" s="39" customFormat="1">
      <c r="B152" s="53"/>
      <c r="C152" s="56"/>
      <c r="D152" s="54"/>
      <c r="E152" s="57"/>
      <c r="F152" s="58"/>
      <c r="G152" s="57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9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  <c r="BA152" s="49"/>
      <c r="BB152" s="49"/>
      <c r="BC152" s="49"/>
      <c r="BD152" s="49"/>
      <c r="BE152" s="49"/>
      <c r="BF152" s="49"/>
      <c r="BG152" s="49"/>
      <c r="BH152" s="49"/>
      <c r="BI152" s="49"/>
      <c r="BJ152" s="49"/>
      <c r="BK152" s="49"/>
      <c r="BL152" s="49"/>
      <c r="BM152" s="49"/>
      <c r="BN152" s="49"/>
      <c r="BO152" s="49"/>
      <c r="BP152" s="49"/>
      <c r="BQ152" s="49"/>
      <c r="BR152" s="49"/>
      <c r="BS152" s="49"/>
      <c r="BT152" s="49"/>
      <c r="BU152" s="49"/>
      <c r="BV152" s="49"/>
      <c r="BW152" s="49"/>
      <c r="BX152" s="49"/>
      <c r="BY152" s="49"/>
      <c r="BZ152" s="49"/>
      <c r="CA152" s="49"/>
      <c r="CB152" s="49"/>
      <c r="CC152" s="49"/>
      <c r="CD152" s="49"/>
      <c r="CE152" s="49"/>
      <c r="CF152" s="49"/>
      <c r="CG152" s="49"/>
    </row>
    <row r="153" spans="2:85" s="39" customFormat="1">
      <c r="B153" s="53"/>
      <c r="C153" s="56"/>
      <c r="D153" s="54"/>
      <c r="E153" s="57"/>
      <c r="F153" s="58"/>
      <c r="G153" s="57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9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  <c r="BA153" s="49"/>
      <c r="BB153" s="49"/>
      <c r="BC153" s="49"/>
      <c r="BD153" s="49"/>
      <c r="BE153" s="49"/>
      <c r="BF153" s="49"/>
      <c r="BG153" s="49"/>
      <c r="BH153" s="49"/>
      <c r="BI153" s="49"/>
      <c r="BJ153" s="49"/>
      <c r="BK153" s="49"/>
      <c r="BL153" s="49"/>
      <c r="BM153" s="49"/>
      <c r="BN153" s="49"/>
      <c r="BO153" s="49"/>
      <c r="BP153" s="49"/>
      <c r="BQ153" s="49"/>
      <c r="BR153" s="49"/>
      <c r="BS153" s="49"/>
      <c r="BT153" s="49"/>
      <c r="BU153" s="49"/>
      <c r="BV153" s="49"/>
      <c r="BW153" s="49"/>
      <c r="BX153" s="49"/>
      <c r="BY153" s="49"/>
      <c r="BZ153" s="49"/>
      <c r="CA153" s="49"/>
      <c r="CB153" s="49"/>
      <c r="CC153" s="49"/>
      <c r="CD153" s="49"/>
      <c r="CE153" s="49"/>
      <c r="CF153" s="49"/>
      <c r="CG153" s="49"/>
    </row>
    <row r="154" spans="2:85" s="39" customFormat="1">
      <c r="B154" s="53"/>
      <c r="C154" s="56"/>
      <c r="D154" s="54"/>
      <c r="E154" s="57"/>
      <c r="F154" s="58"/>
      <c r="G154" s="57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  <c r="BA154" s="49"/>
      <c r="BB154" s="49"/>
      <c r="BC154" s="49"/>
      <c r="BD154" s="49"/>
      <c r="BE154" s="49"/>
      <c r="BF154" s="49"/>
      <c r="BG154" s="49"/>
      <c r="BH154" s="49"/>
      <c r="BI154" s="49"/>
      <c r="BJ154" s="49"/>
      <c r="BK154" s="49"/>
      <c r="BL154" s="49"/>
      <c r="BM154" s="49"/>
      <c r="BN154" s="49"/>
      <c r="BO154" s="49"/>
      <c r="BP154" s="49"/>
      <c r="BQ154" s="49"/>
      <c r="BR154" s="49"/>
      <c r="BS154" s="49"/>
      <c r="BT154" s="49"/>
      <c r="BU154" s="49"/>
      <c r="BV154" s="49"/>
      <c r="BW154" s="49"/>
      <c r="BX154" s="49"/>
      <c r="BY154" s="49"/>
      <c r="BZ154" s="49"/>
      <c r="CA154" s="49"/>
      <c r="CB154" s="49"/>
      <c r="CC154" s="49"/>
      <c r="CD154" s="49"/>
      <c r="CE154" s="49"/>
      <c r="CF154" s="49"/>
      <c r="CG154" s="49"/>
    </row>
    <row r="155" spans="2:85" s="39" customFormat="1">
      <c r="B155" s="53"/>
      <c r="C155" s="56"/>
      <c r="D155" s="54"/>
      <c r="E155" s="57"/>
      <c r="F155" s="58"/>
      <c r="G155" s="57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9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  <c r="BA155" s="49"/>
      <c r="BB155" s="49"/>
      <c r="BC155" s="49"/>
      <c r="BD155" s="49"/>
      <c r="BE155" s="49"/>
      <c r="BF155" s="49"/>
      <c r="BG155" s="49"/>
      <c r="BH155" s="49"/>
      <c r="BI155" s="49"/>
      <c r="BJ155" s="49"/>
      <c r="BK155" s="49"/>
      <c r="BL155" s="49"/>
      <c r="BM155" s="49"/>
      <c r="BN155" s="49"/>
      <c r="BO155" s="49"/>
      <c r="BP155" s="49"/>
      <c r="BQ155" s="49"/>
      <c r="BR155" s="49"/>
      <c r="BS155" s="49"/>
      <c r="BT155" s="49"/>
      <c r="BU155" s="49"/>
      <c r="BV155" s="49"/>
      <c r="BW155" s="49"/>
      <c r="BX155" s="49"/>
      <c r="BY155" s="49"/>
      <c r="BZ155" s="49"/>
      <c r="CA155" s="49"/>
      <c r="CB155" s="49"/>
      <c r="CC155" s="49"/>
      <c r="CD155" s="49"/>
      <c r="CE155" s="49"/>
      <c r="CF155" s="49"/>
      <c r="CG155" s="49"/>
    </row>
    <row r="156" spans="2:85" s="39" customFormat="1">
      <c r="B156" s="53"/>
      <c r="C156" s="56"/>
      <c r="D156" s="54"/>
      <c r="E156" s="57"/>
      <c r="F156" s="58"/>
      <c r="G156" s="57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9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  <c r="BA156" s="49"/>
      <c r="BB156" s="49"/>
      <c r="BC156" s="49"/>
      <c r="BD156" s="49"/>
      <c r="BE156" s="49"/>
      <c r="BF156" s="49"/>
      <c r="BG156" s="49"/>
      <c r="BH156" s="49"/>
      <c r="BI156" s="49"/>
      <c r="BJ156" s="49"/>
      <c r="BK156" s="49"/>
      <c r="BL156" s="49"/>
      <c r="BM156" s="49"/>
      <c r="BN156" s="49"/>
      <c r="BO156" s="49"/>
      <c r="BP156" s="49"/>
      <c r="BQ156" s="49"/>
      <c r="BR156" s="49"/>
      <c r="BS156" s="49"/>
      <c r="BT156" s="49"/>
      <c r="BU156" s="49"/>
      <c r="BV156" s="49"/>
      <c r="BW156" s="49"/>
      <c r="BX156" s="49"/>
      <c r="BY156" s="49"/>
      <c r="BZ156" s="49"/>
      <c r="CA156" s="49"/>
      <c r="CB156" s="49"/>
      <c r="CC156" s="49"/>
      <c r="CD156" s="49"/>
      <c r="CE156" s="49"/>
      <c r="CF156" s="49"/>
      <c r="CG156" s="49"/>
    </row>
    <row r="157" spans="2:85" s="39" customFormat="1">
      <c r="B157" s="53"/>
      <c r="C157" s="56"/>
      <c r="D157" s="54"/>
      <c r="E157" s="57"/>
      <c r="F157" s="58"/>
      <c r="G157" s="57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9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  <c r="BA157" s="49"/>
      <c r="BB157" s="49"/>
      <c r="BC157" s="49"/>
      <c r="BD157" s="49"/>
      <c r="BE157" s="49"/>
      <c r="BF157" s="49"/>
      <c r="BG157" s="49"/>
      <c r="BH157" s="49"/>
      <c r="BI157" s="49"/>
      <c r="BJ157" s="49"/>
      <c r="BK157" s="49"/>
      <c r="BL157" s="49"/>
      <c r="BM157" s="49"/>
      <c r="BN157" s="49"/>
      <c r="BO157" s="49"/>
      <c r="BP157" s="49"/>
      <c r="BQ157" s="49"/>
      <c r="BR157" s="49"/>
      <c r="BS157" s="49"/>
      <c r="BT157" s="49"/>
      <c r="BU157" s="49"/>
      <c r="BV157" s="49"/>
      <c r="BW157" s="49"/>
      <c r="BX157" s="49"/>
      <c r="BY157" s="49"/>
      <c r="BZ157" s="49"/>
      <c r="CA157" s="49"/>
      <c r="CB157" s="49"/>
      <c r="CC157" s="49"/>
      <c r="CD157" s="49"/>
      <c r="CE157" s="49"/>
      <c r="CF157" s="49"/>
      <c r="CG157" s="49"/>
    </row>
    <row r="158" spans="2:85" s="39" customFormat="1">
      <c r="B158" s="53"/>
      <c r="C158" s="56"/>
      <c r="D158" s="54"/>
      <c r="E158" s="57"/>
      <c r="F158" s="58"/>
      <c r="G158" s="57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9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  <c r="BA158" s="49"/>
      <c r="BB158" s="49"/>
      <c r="BC158" s="49"/>
      <c r="BD158" s="49"/>
      <c r="BE158" s="49"/>
      <c r="BF158" s="49"/>
      <c r="BG158" s="49"/>
      <c r="BH158" s="49"/>
      <c r="BI158" s="49"/>
      <c r="BJ158" s="49"/>
      <c r="BK158" s="49"/>
      <c r="BL158" s="49"/>
      <c r="BM158" s="49"/>
      <c r="BN158" s="49"/>
      <c r="BO158" s="49"/>
      <c r="BP158" s="49"/>
      <c r="BQ158" s="49"/>
      <c r="BR158" s="49"/>
      <c r="BS158" s="49"/>
      <c r="BT158" s="49"/>
      <c r="BU158" s="49"/>
      <c r="BV158" s="49"/>
      <c r="BW158" s="49"/>
      <c r="BX158" s="49"/>
      <c r="BY158" s="49"/>
      <c r="BZ158" s="49"/>
      <c r="CA158" s="49"/>
      <c r="CB158" s="49"/>
      <c r="CC158" s="49"/>
      <c r="CD158" s="49"/>
      <c r="CE158" s="49"/>
      <c r="CF158" s="49"/>
      <c r="CG158" s="49"/>
    </row>
    <row r="159" spans="2:85" s="39" customFormat="1">
      <c r="B159" s="53"/>
      <c r="C159" s="56"/>
      <c r="D159" s="54"/>
      <c r="E159" s="57"/>
      <c r="F159" s="58"/>
      <c r="G159" s="57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  <c r="BA159" s="49"/>
      <c r="BB159" s="49"/>
      <c r="BC159" s="49"/>
      <c r="BD159" s="49"/>
      <c r="BE159" s="49"/>
      <c r="BF159" s="49"/>
      <c r="BG159" s="49"/>
      <c r="BH159" s="49"/>
      <c r="BI159" s="49"/>
      <c r="BJ159" s="49"/>
      <c r="BK159" s="49"/>
      <c r="BL159" s="49"/>
      <c r="BM159" s="49"/>
      <c r="BN159" s="49"/>
      <c r="BO159" s="49"/>
      <c r="BP159" s="49"/>
      <c r="BQ159" s="49"/>
      <c r="BR159" s="49"/>
      <c r="BS159" s="49"/>
      <c r="BT159" s="49"/>
      <c r="BU159" s="49"/>
      <c r="BV159" s="49"/>
      <c r="BW159" s="49"/>
      <c r="BX159" s="49"/>
      <c r="BY159" s="49"/>
      <c r="BZ159" s="49"/>
      <c r="CA159" s="49"/>
      <c r="CB159" s="49"/>
      <c r="CC159" s="49"/>
      <c r="CD159" s="49"/>
      <c r="CE159" s="49"/>
      <c r="CF159" s="49"/>
      <c r="CG159" s="49"/>
    </row>
    <row r="160" spans="2:85" s="39" customFormat="1">
      <c r="B160" s="53"/>
      <c r="C160" s="56"/>
      <c r="D160" s="54"/>
      <c r="E160" s="57"/>
      <c r="F160" s="58"/>
      <c r="G160" s="57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  <c r="BA160" s="49"/>
      <c r="BB160" s="49"/>
      <c r="BC160" s="49"/>
      <c r="BD160" s="49"/>
      <c r="BE160" s="49"/>
      <c r="BF160" s="49"/>
      <c r="BG160" s="49"/>
      <c r="BH160" s="49"/>
      <c r="BI160" s="49"/>
      <c r="BJ160" s="49"/>
      <c r="BK160" s="49"/>
      <c r="BL160" s="49"/>
      <c r="BM160" s="49"/>
      <c r="BN160" s="49"/>
      <c r="BO160" s="49"/>
      <c r="BP160" s="49"/>
      <c r="BQ160" s="49"/>
      <c r="BR160" s="49"/>
      <c r="BS160" s="49"/>
      <c r="BT160" s="49"/>
      <c r="BU160" s="49"/>
      <c r="BV160" s="49"/>
      <c r="BW160" s="49"/>
      <c r="BX160" s="49"/>
      <c r="BY160" s="49"/>
      <c r="BZ160" s="49"/>
      <c r="CA160" s="49"/>
      <c r="CB160" s="49"/>
      <c r="CC160" s="49"/>
      <c r="CD160" s="49"/>
      <c r="CE160" s="49"/>
      <c r="CF160" s="49"/>
      <c r="CG160" s="49"/>
    </row>
  </sheetData>
  <mergeCells count="9">
    <mergeCell ref="A29:D29"/>
    <mergeCell ref="A36:D36"/>
    <mergeCell ref="A97:D97"/>
    <mergeCell ref="A1:G1"/>
    <mergeCell ref="A3:G3"/>
    <mergeCell ref="B5:D5"/>
    <mergeCell ref="B6:D6"/>
    <mergeCell ref="A7:D7"/>
    <mergeCell ref="A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Արտաքին վարկերի սպասարկում</vt:lpstr>
      <vt:lpstr>Արտաքին_վարկերից_մասհանումներ</vt:lpstr>
      <vt:lpstr>Արտարժ պարտատոմսերի սպասարկում</vt:lpstr>
      <vt:lpstr>Գանձապ_պարտատոմսերի_տեղաբաշխում</vt:lpstr>
      <vt:lpstr>Գանձապ_պարտատոմսերի_սպասարկում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Marianna Hakobyan</cp:lastModifiedBy>
  <cp:lastPrinted>2024-07-23T08:59:14Z</cp:lastPrinted>
  <dcterms:created xsi:type="dcterms:W3CDTF">2022-04-11T09:01:40Z</dcterms:created>
  <dcterms:modified xsi:type="dcterms:W3CDTF">2024-07-23T10:57:36Z</dcterms:modified>
  <cp:keywords>https://mul2-minfin.gov.am/tasks/853792/oneclick/Debt_Operations_2024 1st half_am.xlsx?token=b734b62a59959477b997b864d165722e</cp:keywords>
</cp:coreProperties>
</file>